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Manav\Desktop\VPD\Updated sheets\"/>
    </mc:Choice>
  </mc:AlternateContent>
  <xr:revisionPtr revIDLastSave="0" documentId="8_{B326EB53-2708-41DD-B4BC-F045A695D7DF}" xr6:coauthVersionLast="47" xr6:coauthVersionMax="47" xr10:uidLastSave="{00000000-0000-0000-0000-000000000000}"/>
  <bookViews>
    <workbookView showSheetTabs="0" xWindow="-110" yWindow="-110" windowWidth="19420" windowHeight="11500" xr2:uid="{00000000-000D-0000-FFFF-FFFF00000000}"/>
  </bookViews>
  <sheets>
    <sheet name="Tax audit Applicability Check"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1" i="1" l="1"/>
  <c r="I28" i="1"/>
  <c r="I24" i="1"/>
  <c r="I9" i="1"/>
  <c r="I10" i="1"/>
  <c r="H42" i="1"/>
  <c r="G42" i="1"/>
  <c r="F42" i="1"/>
  <c r="E42" i="1"/>
  <c r="D42" i="1"/>
  <c r="H25" i="1"/>
  <c r="G25" i="1"/>
  <c r="F25" i="1"/>
  <c r="E25" i="1"/>
  <c r="D25" i="1"/>
  <c r="C25" i="1"/>
  <c r="I19" i="1" l="1"/>
  <c r="I25" i="1" l="1"/>
  <c r="J25" i="1" s="1"/>
  <c r="C42" i="1"/>
  <c r="I42" i="1" s="1"/>
  <c r="J42" i="1" s="1"/>
  <c r="I21" i="1"/>
  <c r="I17" i="1"/>
  <c r="I14" i="1"/>
  <c r="I12" i="1"/>
  <c r="H15" i="1"/>
  <c r="H16" i="1" s="1"/>
  <c r="G15" i="1"/>
  <c r="G16" i="1" s="1"/>
  <c r="F15" i="1"/>
  <c r="F16" i="1" s="1"/>
  <c r="E15" i="1"/>
  <c r="D15" i="1"/>
  <c r="D16" i="1" s="1"/>
  <c r="H22" i="1"/>
  <c r="H23" i="1" s="1"/>
  <c r="G22" i="1"/>
  <c r="G23" i="1" s="1"/>
  <c r="F22" i="1"/>
  <c r="F23" i="1" s="1"/>
  <c r="E22" i="1"/>
  <c r="E23" i="1" s="1"/>
  <c r="D22" i="1"/>
  <c r="E16" i="1" l="1"/>
  <c r="D23" i="1"/>
  <c r="J12" i="1"/>
  <c r="J19" i="1"/>
  <c r="J14" i="1"/>
  <c r="J21" i="1"/>
  <c r="I38" i="1"/>
  <c r="I37" i="1"/>
  <c r="I35" i="1"/>
  <c r="I32" i="1"/>
  <c r="I31" i="1"/>
  <c r="I29" i="1"/>
  <c r="H33" i="1"/>
  <c r="H34" i="1" s="1"/>
  <c r="E33" i="1"/>
  <c r="E34" i="1" s="1"/>
  <c r="D33" i="1"/>
  <c r="D34" i="1" s="1"/>
  <c r="H39" i="1"/>
  <c r="H40" i="1" s="1"/>
  <c r="E39" i="1"/>
  <c r="E40" i="1" s="1"/>
  <c r="D39" i="1"/>
  <c r="D40" i="1" s="1"/>
  <c r="I20" i="1"/>
  <c r="C39" i="1"/>
  <c r="C33" i="1"/>
  <c r="B36" i="1"/>
  <c r="C34" i="1" l="1"/>
  <c r="J33" i="1"/>
  <c r="C40" i="1"/>
  <c r="J39" i="1"/>
  <c r="J38" i="1"/>
  <c r="J32" i="1"/>
  <c r="J20" i="1"/>
  <c r="J31" i="1"/>
  <c r="C15" i="1"/>
  <c r="I13" i="1"/>
  <c r="C22" i="1"/>
  <c r="I39" i="1"/>
  <c r="I40" i="1" s="1"/>
  <c r="I33" i="1"/>
  <c r="I34" i="1" s="1"/>
  <c r="B18" i="1"/>
  <c r="C23" i="1" l="1"/>
  <c r="J22" i="1"/>
  <c r="C16" i="1"/>
  <c r="J15" i="1"/>
  <c r="J37" i="1"/>
  <c r="J13" i="1"/>
  <c r="I15" i="1"/>
  <c r="I16" i="1" s="1"/>
  <c r="H3" i="1" s="1"/>
  <c r="I22" i="1"/>
  <c r="I23" i="1" s="1"/>
  <c r="H4" i="1" s="1"/>
  <c r="H2" i="1" l="1"/>
  <c r="I3" i="1" s="1"/>
</calcChain>
</file>

<file path=xl/sharedStrings.xml><?xml version="1.0" encoding="utf-8"?>
<sst xmlns="http://schemas.openxmlformats.org/spreadsheetml/2006/main" count="57" uniqueCount="50">
  <si>
    <t>Less:</t>
  </si>
  <si>
    <t>Petty cash</t>
  </si>
  <si>
    <t xml:space="preserve">Total </t>
  </si>
  <si>
    <t>Total</t>
  </si>
  <si>
    <t>TOTAL</t>
  </si>
  <si>
    <t>2. Cash deposited (Contra Entries)</t>
  </si>
  <si>
    <t>2. Cash withdrawal (Contra Entries)</t>
  </si>
  <si>
    <t>Deposits in bank (including cash credit &amp; OD accounts)</t>
  </si>
  <si>
    <t>Bank 1 (give name)</t>
  </si>
  <si>
    <t>Bank 2 (give name)</t>
  </si>
  <si>
    <t>Bank 4 (give name)</t>
  </si>
  <si>
    <t>Bank 3 (give name)</t>
  </si>
  <si>
    <t>Bank 5 (give name)</t>
  </si>
  <si>
    <t>Bank 6 (give name)</t>
  </si>
  <si>
    <t>Bank Payments for 44AB</t>
  </si>
  <si>
    <t>Payments would include loan repayments, capital withdrawal, asset purchased, etc.</t>
  </si>
  <si>
    <t>Bank receipts for 44AB</t>
  </si>
  <si>
    <t>Cash receipts</t>
  </si>
  <si>
    <t>Head Office</t>
  </si>
  <si>
    <t>Branch Office</t>
  </si>
  <si>
    <t>Depot</t>
  </si>
  <si>
    <t>Cash receipts / total receipts</t>
  </si>
  <si>
    <t>Cash payments / total payments</t>
  </si>
  <si>
    <t>Instructions:</t>
  </si>
  <si>
    <t>Receipts in bank / cash will include capital introduced, sale of assets, loan received, etc.</t>
  </si>
  <si>
    <t>Cash receipts for 44AB</t>
  </si>
  <si>
    <t>Cash payments for 44AB</t>
  </si>
  <si>
    <t>Error in closing balance</t>
  </si>
  <si>
    <t>1. Cheque deposited but returned</t>
  </si>
  <si>
    <t>1. Cheque deposited but returned and debited by bank</t>
  </si>
  <si>
    <t>1. Cash deposited in Bank (Contra Entries)</t>
  </si>
  <si>
    <t>1. Cash withdrawn from bank (Contra entries)</t>
  </si>
  <si>
    <t>3. Amount transferred from another Bank account (Contra Entries)</t>
  </si>
  <si>
    <t>3. Amount transferred to another Bank account (Contra Entries)</t>
  </si>
  <si>
    <t>2. Amount transferred from another cash balance (Contra Entries)</t>
  </si>
  <si>
    <t>2. Amount transferred to another cash balance (Contra Entries)</t>
  </si>
  <si>
    <t>Errors to be corrected</t>
  </si>
  <si>
    <t>Total receipts as per cash Book</t>
  </si>
  <si>
    <t>Total payments as per cash book</t>
  </si>
  <si>
    <t xml:space="preserve">Total Debits as per bank statement </t>
  </si>
  <si>
    <t xml:space="preserve">Total Credits as per bank statement  </t>
  </si>
  <si>
    <t xml:space="preserve">Name of the Assessee: </t>
  </si>
  <si>
    <t>BANK TRANSACTIONS</t>
  </si>
  <si>
    <t>CASH TRANSACTIONS</t>
  </si>
  <si>
    <t>Tax Audit is compulsorily required to be conducted when provision of section 44AD(4) shall apply</t>
  </si>
  <si>
    <t>Details to be filled only if total sales / turnover as per P&amp;L is more than Rs. 1 crore but less than Rs. 10 crore</t>
  </si>
  <si>
    <t>Opening balance (01.04.20XX)</t>
  </si>
  <si>
    <t>Enter Closing balance (31.03.20XX)</t>
  </si>
  <si>
    <t>Details are to be filled up for financial year 20XX-XX in amounts rounded off to nearest rupee</t>
  </si>
  <si>
    <r>
      <t>This professional tool is that of K C Mehta &amp; Co LLP, Chartered Accountants (KCM). While every care is taken to ensure the accuracy of this professional tool, neither contributor nor KCM is liable for any inadvertent errors or any action taken on the basis of this professional tool. This professional tool has been downloaded from</t>
    </r>
    <r>
      <rPr>
        <b/>
        <sz val="11"/>
        <color theme="1"/>
        <rFont val="Calibri"/>
        <family val="2"/>
        <scheme val="minor"/>
      </rPr>
      <t xml:space="preserve"> www.kcmehta.com/www.vishaldoshi.in.</t>
    </r>
    <r>
      <rPr>
        <sz val="11"/>
        <color theme="1"/>
        <rFont val="Calibri"/>
        <family val="2"/>
        <scheme val="minor"/>
      </rPr>
      <t xml:space="preserve"> For any queries, kindly mail to the contributor at </t>
    </r>
    <r>
      <rPr>
        <b/>
        <sz val="11"/>
        <color theme="1"/>
        <rFont val="Calibri"/>
        <family val="2"/>
        <scheme val="minor"/>
      </rPr>
      <t>pratik.parikh@kcmehta.com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</si>
</sst>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_ ;_ * \-#,##0_ ;_ * &quot;-&quot;??_ ;_ @_ "/>
  </numFmts>
  <fonts count="8" x14ac:knownFonts="1">
    <font>
      <sz val="11"/>
      <color theme="1"/>
      <name val="Calibri"/>
      <family val="2"/>
      <scheme val="minor"/>
    </font>
    <font>
      <b/>
      <sz val="11"/>
      <color theme="1"/>
      <name val="Calibri"/>
      <family val="2"/>
      <scheme val="minor"/>
    </font>
    <font>
      <sz val="11"/>
      <color theme="1"/>
      <name val="Calibri"/>
      <family val="2"/>
      <scheme val="minor"/>
    </font>
    <font>
      <b/>
      <u/>
      <sz val="11"/>
      <color theme="1"/>
      <name val="Calibri"/>
      <family val="2"/>
      <scheme val="minor"/>
    </font>
    <font>
      <b/>
      <sz val="11"/>
      <color rgb="FFFF0000"/>
      <name val="Calibri"/>
      <family val="2"/>
      <scheme val="minor"/>
    </font>
    <font>
      <sz val="11"/>
      <color theme="0"/>
      <name val="Calibri"/>
      <family val="2"/>
      <scheme val="minor"/>
    </font>
    <font>
      <b/>
      <sz val="24"/>
      <color theme="0"/>
      <name val="Calibri"/>
      <family val="2"/>
      <scheme val="minor"/>
    </font>
    <font>
      <b/>
      <sz val="13"/>
      <color theme="0"/>
      <name val="Calibri"/>
      <family val="2"/>
      <scheme val="minor"/>
    </font>
  </fonts>
  <fills count="10">
    <fill>
      <patternFill patternType="none"/>
    </fill>
    <fill>
      <patternFill patternType="gray125"/>
    </fill>
    <fill>
      <patternFill patternType="solid">
        <fgColor theme="4" tint="0.399975585192419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rgb="FF002060"/>
        <bgColor indexed="64"/>
      </patternFill>
    </fill>
    <fill>
      <patternFill patternType="solid">
        <fgColor theme="5" tint="0.59999389629810485"/>
        <bgColor indexed="64"/>
      </patternFill>
    </fill>
    <fill>
      <patternFill patternType="solid">
        <fgColor rgb="FFFFC000"/>
        <bgColor indexed="64"/>
      </patternFill>
    </fill>
    <fill>
      <patternFill patternType="solid">
        <fgColor theme="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9" fontId="2" fillId="0" borderId="0" applyFont="0" applyFill="0" applyBorder="0" applyAlignment="0" applyProtection="0"/>
  </cellStyleXfs>
  <cellXfs count="39">
    <xf numFmtId="0" fontId="0" fillId="0" borderId="0" xfId="0"/>
    <xf numFmtId="0" fontId="0" fillId="0" borderId="0" xfId="0" applyAlignment="1" applyProtection="1">
      <alignment horizontal="center"/>
      <protection hidden="1"/>
    </xf>
    <xf numFmtId="0" fontId="0" fillId="0" borderId="0" xfId="0" applyProtection="1">
      <protection hidden="1"/>
    </xf>
    <xf numFmtId="10" fontId="0" fillId="0" borderId="0" xfId="2" applyNumberFormat="1" applyFont="1" applyAlignment="1" applyProtection="1">
      <alignment horizontal="center"/>
      <protection hidden="1"/>
    </xf>
    <xf numFmtId="164" fontId="0" fillId="0" borderId="1" xfId="1" applyNumberFormat="1" applyFont="1" applyBorder="1" applyProtection="1">
      <protection hidden="1"/>
    </xf>
    <xf numFmtId="164" fontId="0" fillId="5" borderId="1" xfId="1" applyNumberFormat="1" applyFont="1" applyFill="1" applyBorder="1" applyAlignment="1" applyProtection="1">
      <alignment vertical="top" wrapText="1"/>
      <protection hidden="1"/>
    </xf>
    <xf numFmtId="164" fontId="1" fillId="2" borderId="1" xfId="1" applyNumberFormat="1" applyFont="1" applyFill="1" applyBorder="1" applyAlignment="1" applyProtection="1">
      <alignment vertical="top" wrapText="1"/>
      <protection hidden="1"/>
    </xf>
    <xf numFmtId="164" fontId="1" fillId="0" borderId="1" xfId="1" applyNumberFormat="1" applyFont="1" applyFill="1" applyBorder="1" applyAlignment="1" applyProtection="1">
      <alignment vertical="top" wrapText="1"/>
      <protection hidden="1"/>
    </xf>
    <xf numFmtId="164" fontId="0" fillId="0" borderId="1" xfId="0" applyNumberFormat="1" applyBorder="1" applyProtection="1">
      <protection hidden="1"/>
    </xf>
    <xf numFmtId="0" fontId="0" fillId="0" borderId="0" xfId="0" applyAlignment="1" applyProtection="1">
      <alignment horizontal="right"/>
      <protection hidden="1"/>
    </xf>
    <xf numFmtId="0" fontId="1" fillId="0" borderId="0" xfId="0" applyFont="1" applyProtection="1">
      <protection hidden="1"/>
    </xf>
    <xf numFmtId="0" fontId="1" fillId="0" borderId="1" xfId="0" applyFont="1" applyBorder="1" applyAlignment="1" applyProtection="1">
      <alignment vertical="top" wrapText="1"/>
      <protection hidden="1"/>
    </xf>
    <xf numFmtId="0" fontId="1" fillId="3" borderId="1" xfId="0" applyFont="1" applyFill="1" applyBorder="1" applyAlignment="1" applyProtection="1">
      <alignment vertical="top"/>
      <protection hidden="1"/>
    </xf>
    <xf numFmtId="0" fontId="0" fillId="0" borderId="1" xfId="0" applyBorder="1" applyProtection="1">
      <protection hidden="1"/>
    </xf>
    <xf numFmtId="0" fontId="1" fillId="5" borderId="1" xfId="0" applyFont="1" applyFill="1" applyBorder="1" applyAlignment="1" applyProtection="1">
      <alignment horizontal="right"/>
      <protection hidden="1"/>
    </xf>
    <xf numFmtId="0" fontId="1" fillId="2" borderId="1" xfId="0" applyFont="1" applyFill="1" applyBorder="1" applyProtection="1">
      <protection hidden="1"/>
    </xf>
    <xf numFmtId="0" fontId="1" fillId="0" borderId="1" xfId="0" applyFont="1" applyBorder="1" applyAlignment="1" applyProtection="1">
      <alignment vertical="top"/>
      <protection hidden="1"/>
    </xf>
    <xf numFmtId="164" fontId="0" fillId="0" borderId="1" xfId="1" applyNumberFormat="1" applyFont="1" applyBorder="1" applyAlignment="1" applyProtection="1">
      <alignment vertical="top" wrapText="1"/>
      <protection hidden="1"/>
    </xf>
    <xf numFmtId="0" fontId="1" fillId="4" borderId="1" xfId="0" applyFont="1" applyFill="1" applyBorder="1" applyAlignment="1" applyProtection="1">
      <alignment vertical="top" wrapText="1"/>
      <protection hidden="1"/>
    </xf>
    <xf numFmtId="0" fontId="5" fillId="0" borderId="0" xfId="0" applyFont="1" applyProtection="1">
      <protection hidden="1"/>
    </xf>
    <xf numFmtId="164" fontId="0" fillId="5" borderId="1" xfId="1" applyNumberFormat="1" applyFont="1" applyFill="1" applyBorder="1" applyAlignment="1" applyProtection="1">
      <alignment vertical="top" wrapText="1"/>
      <protection locked="0"/>
    </xf>
    <xf numFmtId="164" fontId="0" fillId="0" borderId="1" xfId="1" applyNumberFormat="1" applyFont="1" applyBorder="1" applyProtection="1">
      <protection locked="0"/>
    </xf>
    <xf numFmtId="164" fontId="0" fillId="0" borderId="1" xfId="1" applyNumberFormat="1" applyFont="1" applyBorder="1" applyAlignment="1" applyProtection="1">
      <alignment vertical="top" wrapText="1"/>
      <protection locked="0"/>
    </xf>
    <xf numFmtId="164" fontId="0" fillId="0" borderId="1" xfId="1" applyNumberFormat="1" applyFont="1" applyFill="1" applyBorder="1" applyAlignment="1" applyProtection="1">
      <alignment vertical="top" wrapText="1"/>
      <protection locked="0"/>
    </xf>
    <xf numFmtId="0" fontId="1" fillId="8" borderId="1" xfId="0" applyFont="1" applyFill="1" applyBorder="1" applyAlignment="1" applyProtection="1">
      <alignment vertical="top"/>
      <protection hidden="1"/>
    </xf>
    <xf numFmtId="0" fontId="1" fillId="8" borderId="1" xfId="0" applyFont="1" applyFill="1" applyBorder="1" applyAlignment="1" applyProtection="1">
      <alignment horizontal="center" vertical="center" wrapText="1"/>
      <protection hidden="1"/>
    </xf>
    <xf numFmtId="164" fontId="1" fillId="8" borderId="1" xfId="1" applyNumberFormat="1" applyFont="1" applyFill="1" applyBorder="1" applyAlignment="1" applyProtection="1">
      <alignment horizontal="center"/>
      <protection hidden="1"/>
    </xf>
    <xf numFmtId="0" fontId="1" fillId="8" borderId="1" xfId="0" applyFont="1" applyFill="1" applyBorder="1" applyAlignment="1" applyProtection="1">
      <alignment horizontal="center" vertical="center" wrapText="1"/>
      <protection locked="0"/>
    </xf>
    <xf numFmtId="164" fontId="1" fillId="8" borderId="1" xfId="1" applyNumberFormat="1" applyFont="1" applyFill="1" applyBorder="1" applyAlignment="1" applyProtection="1">
      <alignment horizontal="center" wrapText="1"/>
      <protection locked="0"/>
    </xf>
    <xf numFmtId="164" fontId="1" fillId="8" borderId="1" xfId="1" applyNumberFormat="1" applyFont="1" applyFill="1" applyBorder="1" applyAlignment="1" applyProtection="1">
      <alignment horizontal="center"/>
      <protection locked="0"/>
    </xf>
    <xf numFmtId="0" fontId="1" fillId="5" borderId="1" xfId="0" applyFont="1" applyFill="1" applyBorder="1" applyAlignment="1">
      <alignment horizontal="left"/>
    </xf>
    <xf numFmtId="0" fontId="0" fillId="7" borderId="0" xfId="0" applyFill="1" applyAlignment="1" applyProtection="1">
      <alignment horizontal="justify" wrapText="1"/>
      <protection hidden="1"/>
    </xf>
    <xf numFmtId="0" fontId="3" fillId="0" borderId="0" xfId="0" applyFont="1" applyAlignment="1" applyProtection="1">
      <alignment horizontal="left"/>
      <protection hidden="1"/>
    </xf>
    <xf numFmtId="0" fontId="6" fillId="6" borderId="1" xfId="0" applyFont="1" applyFill="1" applyBorder="1" applyAlignment="1" applyProtection="1">
      <alignment horizontal="center" vertical="center" textRotation="90"/>
      <protection hidden="1"/>
    </xf>
    <xf numFmtId="0" fontId="6" fillId="6" borderId="2" xfId="0" applyFont="1" applyFill="1" applyBorder="1" applyAlignment="1" applyProtection="1">
      <alignment horizontal="center" vertical="center" textRotation="90"/>
      <protection hidden="1"/>
    </xf>
    <xf numFmtId="0" fontId="6" fillId="6" borderId="3" xfId="0" applyFont="1" applyFill="1" applyBorder="1" applyAlignment="1" applyProtection="1">
      <alignment horizontal="center" vertical="center" textRotation="90"/>
      <protection hidden="1"/>
    </xf>
    <xf numFmtId="0" fontId="6" fillId="6" borderId="4" xfId="0" applyFont="1" applyFill="1" applyBorder="1" applyAlignment="1" applyProtection="1">
      <alignment horizontal="center" vertical="center" textRotation="90"/>
      <protection hidden="1"/>
    </xf>
    <xf numFmtId="164" fontId="4" fillId="0" borderId="5" xfId="1" applyNumberFormat="1" applyFont="1" applyBorder="1" applyAlignment="1" applyProtection="1">
      <alignment horizontal="center"/>
    </xf>
    <xf numFmtId="0" fontId="7" fillId="9" borderId="0" xfId="0" applyFont="1" applyFill="1" applyAlignment="1" applyProtection="1">
      <alignment horizontal="center" vertical="center" wrapText="1"/>
      <protection hidden="1"/>
    </xf>
  </cellXfs>
  <cellStyles count="3">
    <cellStyle name="Comma" xfId="1" builtinId="3"/>
    <cellStyle name="Normal" xfId="0" builtinId="0"/>
    <cellStyle name="Percent" xfId="2"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4"/>
  <sheetViews>
    <sheetView showGridLines="0" tabSelected="1" zoomScaleNormal="100" workbookViewId="0">
      <pane ySplit="5" topLeftCell="A6" activePane="bottomLeft" state="frozen"/>
      <selection pane="bottomLeft" activeCell="A45" sqref="A45"/>
    </sheetView>
  </sheetViews>
  <sheetFormatPr defaultColWidth="9.1796875" defaultRowHeight="14.5" x14ac:dyDescent="0.35"/>
  <cols>
    <col min="1" max="1" width="7.453125" style="2" bestFit="1" customWidth="1"/>
    <col min="2" max="2" width="63.54296875" style="2" customWidth="1"/>
    <col min="3" max="13" width="15.7265625" style="2" customWidth="1"/>
    <col min="14" max="16384" width="9.1796875" style="2"/>
  </cols>
  <sheetData>
    <row r="1" spans="1:10" x14ac:dyDescent="0.35">
      <c r="A1" s="32" t="s">
        <v>23</v>
      </c>
      <c r="B1" s="32"/>
    </row>
    <row r="2" spans="1:10" ht="15" customHeight="1" x14ac:dyDescent="0.35">
      <c r="A2" s="1">
        <v>1</v>
      </c>
      <c r="B2" s="2" t="s">
        <v>45</v>
      </c>
      <c r="G2" s="9" t="s">
        <v>36</v>
      </c>
      <c r="H2" s="1">
        <f>COUNTIF(J8:J42,"*error*")</f>
        <v>0</v>
      </c>
    </row>
    <row r="3" spans="1:10" ht="15" customHeight="1" x14ac:dyDescent="0.35">
      <c r="A3" s="1">
        <v>2</v>
      </c>
      <c r="B3" s="2" t="s">
        <v>24</v>
      </c>
      <c r="G3" s="9" t="s">
        <v>21</v>
      </c>
      <c r="H3" s="3">
        <f>I34/(I16+I34)</f>
        <v>0.48717948717948717</v>
      </c>
      <c r="I3" s="38" t="str">
        <f>IF(H2&gt;0,"CORRECT ERRORS",IF(OR(H3&gt;5%,H4&gt;5%),"APPLICABLE","NOT APPLICABLE"))</f>
        <v>APPLICABLE</v>
      </c>
    </row>
    <row r="4" spans="1:10" x14ac:dyDescent="0.35">
      <c r="A4" s="1">
        <v>3</v>
      </c>
      <c r="B4" s="2" t="s">
        <v>15</v>
      </c>
      <c r="G4" s="9" t="s">
        <v>22</v>
      </c>
      <c r="H4" s="3">
        <f>I40/(I23+I40)</f>
        <v>0.47058823529411764</v>
      </c>
      <c r="I4" s="38"/>
    </row>
    <row r="5" spans="1:10" ht="15" customHeight="1" x14ac:dyDescent="0.35">
      <c r="A5" s="1">
        <v>4</v>
      </c>
      <c r="B5" s="2" t="s">
        <v>44</v>
      </c>
    </row>
    <row r="6" spans="1:10" x14ac:dyDescent="0.35">
      <c r="C6" s="10"/>
    </row>
    <row r="7" spans="1:10" x14ac:dyDescent="0.35">
      <c r="B7" s="10" t="s">
        <v>41</v>
      </c>
      <c r="C7" s="37" t="s">
        <v>48</v>
      </c>
      <c r="D7" s="37"/>
      <c r="E7" s="37"/>
      <c r="F7" s="37"/>
      <c r="G7" s="37"/>
      <c r="H7" s="37"/>
      <c r="I7" s="37"/>
    </row>
    <row r="8" spans="1:10" ht="30" customHeight="1" x14ac:dyDescent="0.35">
      <c r="A8" s="34" t="s">
        <v>42</v>
      </c>
      <c r="B8" s="24" t="s">
        <v>7</v>
      </c>
      <c r="C8" s="27" t="s">
        <v>8</v>
      </c>
      <c r="D8" s="27" t="s">
        <v>9</v>
      </c>
      <c r="E8" s="27" t="s">
        <v>11</v>
      </c>
      <c r="F8" s="27" t="s">
        <v>10</v>
      </c>
      <c r="G8" s="27" t="s">
        <v>12</v>
      </c>
      <c r="H8" s="27" t="s">
        <v>13</v>
      </c>
      <c r="I8" s="25" t="s">
        <v>4</v>
      </c>
    </row>
    <row r="9" spans="1:10" x14ac:dyDescent="0.35">
      <c r="A9" s="35"/>
      <c r="B9" s="30" t="s">
        <v>46</v>
      </c>
      <c r="C9" s="20"/>
      <c r="D9" s="20"/>
      <c r="E9" s="20"/>
      <c r="F9" s="20"/>
      <c r="G9" s="20"/>
      <c r="H9" s="20"/>
      <c r="I9" s="5">
        <f>SUM(C9:H9)</f>
        <v>0</v>
      </c>
    </row>
    <row r="10" spans="1:10" x14ac:dyDescent="0.35">
      <c r="A10" s="35"/>
      <c r="B10" s="11" t="s">
        <v>40</v>
      </c>
      <c r="C10" s="21">
        <v>100000</v>
      </c>
      <c r="D10" s="21"/>
      <c r="E10" s="21"/>
      <c r="F10" s="21"/>
      <c r="G10" s="21"/>
      <c r="H10" s="21"/>
      <c r="I10" s="4">
        <f>SUM(C10:H10)</f>
        <v>100000</v>
      </c>
    </row>
    <row r="11" spans="1:10" x14ac:dyDescent="0.35">
      <c r="A11" s="35"/>
      <c r="B11" s="12" t="s">
        <v>0</v>
      </c>
      <c r="C11" s="4"/>
      <c r="D11" s="4"/>
      <c r="E11" s="4"/>
      <c r="F11" s="4"/>
      <c r="G11" s="4"/>
      <c r="H11" s="4"/>
      <c r="I11" s="4"/>
    </row>
    <row r="12" spans="1:10" x14ac:dyDescent="0.35">
      <c r="A12" s="35"/>
      <c r="B12" s="13" t="s">
        <v>28</v>
      </c>
      <c r="C12" s="21"/>
      <c r="D12" s="21"/>
      <c r="E12" s="21"/>
      <c r="F12" s="21"/>
      <c r="G12" s="21"/>
      <c r="H12" s="21"/>
      <c r="I12" s="4">
        <f t="shared" ref="I12:I14" si="0">SUM(C12:H12)</f>
        <v>0</v>
      </c>
      <c r="J12" s="2" t="str">
        <f>IF(I19=I12,"","Error-this total should equal to Cheque deposited but returned and debited by bank below")</f>
        <v/>
      </c>
    </row>
    <row r="13" spans="1:10" x14ac:dyDescent="0.35">
      <c r="A13" s="35"/>
      <c r="B13" s="13" t="s">
        <v>5</v>
      </c>
      <c r="C13" s="21"/>
      <c r="D13" s="21"/>
      <c r="E13" s="21"/>
      <c r="F13" s="21"/>
      <c r="G13" s="21"/>
      <c r="H13" s="21"/>
      <c r="I13" s="4">
        <f t="shared" si="0"/>
        <v>0</v>
      </c>
      <c r="J13" s="2" t="str">
        <f>IF(I37=I13,"","Error-this total should equal to Cash deposited in Bank (Contra Entries) below")</f>
        <v/>
      </c>
    </row>
    <row r="14" spans="1:10" x14ac:dyDescent="0.35">
      <c r="A14" s="35"/>
      <c r="B14" s="13" t="s">
        <v>32</v>
      </c>
      <c r="C14" s="21"/>
      <c r="D14" s="21"/>
      <c r="E14" s="21"/>
      <c r="F14" s="21"/>
      <c r="G14" s="21"/>
      <c r="H14" s="21"/>
      <c r="I14" s="4">
        <f t="shared" si="0"/>
        <v>0</v>
      </c>
      <c r="J14" s="2" t="str">
        <f>IF(I21=I14,"","Error-this total should equal to Amount transferred to another Bank account (Contra Entries) below")</f>
        <v/>
      </c>
    </row>
    <row r="15" spans="1:10" x14ac:dyDescent="0.35">
      <c r="A15" s="35"/>
      <c r="B15" s="14" t="s">
        <v>3</v>
      </c>
      <c r="C15" s="5">
        <f>SUM(C12:C14)</f>
        <v>0</v>
      </c>
      <c r="D15" s="5">
        <f t="shared" ref="D15:I15" si="1">SUM(D12:D14)</f>
        <v>0</v>
      </c>
      <c r="E15" s="5">
        <f t="shared" si="1"/>
        <v>0</v>
      </c>
      <c r="F15" s="5">
        <f t="shared" si="1"/>
        <v>0</v>
      </c>
      <c r="G15" s="5">
        <f t="shared" si="1"/>
        <v>0</v>
      </c>
      <c r="H15" s="5">
        <f t="shared" si="1"/>
        <v>0</v>
      </c>
      <c r="I15" s="5">
        <f t="shared" si="1"/>
        <v>0</v>
      </c>
      <c r="J15" s="2" t="str">
        <f>IF(OR(C15&gt;C10,D15&gt;D10,E15&gt;E10,F15&gt;F10,G15&gt;G10,H15&gt;H10),"Error-individual total cannot be less than total credits in bank statement","")</f>
        <v/>
      </c>
    </row>
    <row r="16" spans="1:10" x14ac:dyDescent="0.35">
      <c r="A16" s="35"/>
      <c r="B16" s="15" t="s">
        <v>16</v>
      </c>
      <c r="C16" s="6">
        <f>+C10-C15</f>
        <v>100000</v>
      </c>
      <c r="D16" s="6">
        <f t="shared" ref="D16:I16" si="2">+D10-D15</f>
        <v>0</v>
      </c>
      <c r="E16" s="6">
        <f t="shared" si="2"/>
        <v>0</v>
      </c>
      <c r="F16" s="6">
        <f t="shared" si="2"/>
        <v>0</v>
      </c>
      <c r="G16" s="6">
        <f t="shared" si="2"/>
        <v>0</v>
      </c>
      <c r="H16" s="6">
        <f t="shared" si="2"/>
        <v>0</v>
      </c>
      <c r="I16" s="6">
        <f t="shared" si="2"/>
        <v>100000</v>
      </c>
    </row>
    <row r="17" spans="1:10" x14ac:dyDescent="0.35">
      <c r="A17" s="35"/>
      <c r="B17" s="16" t="s">
        <v>39</v>
      </c>
      <c r="C17" s="22">
        <v>50000</v>
      </c>
      <c r="D17" s="21"/>
      <c r="E17" s="21"/>
      <c r="F17" s="21"/>
      <c r="G17" s="21"/>
      <c r="H17" s="21"/>
      <c r="I17" s="4">
        <f t="shared" ref="I17:I21" si="3">SUM(C17:H17)</f>
        <v>50000</v>
      </c>
    </row>
    <row r="18" spans="1:10" x14ac:dyDescent="0.35">
      <c r="A18" s="35"/>
      <c r="B18" s="18" t="str">
        <f>+B11</f>
        <v>Less:</v>
      </c>
      <c r="C18" s="17"/>
      <c r="D18" s="4"/>
      <c r="E18" s="4"/>
      <c r="F18" s="4"/>
      <c r="G18" s="4"/>
      <c r="H18" s="4"/>
      <c r="I18" s="4"/>
    </row>
    <row r="19" spans="1:10" x14ac:dyDescent="0.35">
      <c r="A19" s="35"/>
      <c r="B19" s="13" t="s">
        <v>29</v>
      </c>
      <c r="C19" s="22"/>
      <c r="D19" s="21"/>
      <c r="E19" s="21"/>
      <c r="F19" s="21"/>
      <c r="G19" s="21"/>
      <c r="H19" s="21"/>
      <c r="I19" s="4">
        <f t="shared" si="3"/>
        <v>0</v>
      </c>
      <c r="J19" s="2" t="str">
        <f>IF(I12=I19,"","Error-this total should equal to Cheque deposited but returned above")</f>
        <v/>
      </c>
    </row>
    <row r="20" spans="1:10" x14ac:dyDescent="0.35">
      <c r="A20" s="35"/>
      <c r="B20" s="13" t="s">
        <v>6</v>
      </c>
      <c r="C20" s="22">
        <v>5000</v>
      </c>
      <c r="D20" s="21"/>
      <c r="E20" s="21"/>
      <c r="F20" s="21"/>
      <c r="G20" s="21"/>
      <c r="H20" s="21"/>
      <c r="I20" s="4">
        <f t="shared" si="3"/>
        <v>5000</v>
      </c>
      <c r="J20" s="2" t="str">
        <f>IF(I20=I31,"","Error-this total should equal to Cash withdrawn from bank (Contra entries) below")</f>
        <v/>
      </c>
    </row>
    <row r="21" spans="1:10" x14ac:dyDescent="0.35">
      <c r="A21" s="35"/>
      <c r="B21" s="13" t="s">
        <v>33</v>
      </c>
      <c r="C21" s="22"/>
      <c r="D21" s="21"/>
      <c r="E21" s="21"/>
      <c r="F21" s="21"/>
      <c r="G21" s="21"/>
      <c r="H21" s="21"/>
      <c r="I21" s="4">
        <f t="shared" si="3"/>
        <v>0</v>
      </c>
      <c r="J21" s="2" t="str">
        <f>IF(I14=I21,"","Error-this total should equal to Amount transferred to another Bank account (Contra Entries) above")</f>
        <v/>
      </c>
    </row>
    <row r="22" spans="1:10" x14ac:dyDescent="0.35">
      <c r="A22" s="35"/>
      <c r="B22" s="14" t="s">
        <v>3</v>
      </c>
      <c r="C22" s="5">
        <f>SUM(C19:C21)</f>
        <v>5000</v>
      </c>
      <c r="D22" s="5">
        <f t="shared" ref="D22:I22" si="4">SUM(D19:D21)</f>
        <v>0</v>
      </c>
      <c r="E22" s="5">
        <f t="shared" si="4"/>
        <v>0</v>
      </c>
      <c r="F22" s="5">
        <f t="shared" si="4"/>
        <v>0</v>
      </c>
      <c r="G22" s="5">
        <f t="shared" si="4"/>
        <v>0</v>
      </c>
      <c r="H22" s="5">
        <f t="shared" si="4"/>
        <v>0</v>
      </c>
      <c r="I22" s="5">
        <f t="shared" si="4"/>
        <v>5000</v>
      </c>
      <c r="J22" s="2" t="str">
        <f>IF(OR(C22&gt;C17,D22&gt;D17,E22&gt;E17,F22&gt;F17,G22&gt;G17,H22&gt;H17),"Error-individual total cannot be less than total debits in bank statement","")</f>
        <v/>
      </c>
    </row>
    <row r="23" spans="1:10" x14ac:dyDescent="0.35">
      <c r="A23" s="35"/>
      <c r="B23" s="15" t="s">
        <v>14</v>
      </c>
      <c r="C23" s="6">
        <f>+C17-C22</f>
        <v>45000</v>
      </c>
      <c r="D23" s="6">
        <f t="shared" ref="D23:I23" si="5">+D17-D22</f>
        <v>0</v>
      </c>
      <c r="E23" s="6">
        <f t="shared" si="5"/>
        <v>0</v>
      </c>
      <c r="F23" s="6">
        <f t="shared" si="5"/>
        <v>0</v>
      </c>
      <c r="G23" s="6">
        <f t="shared" si="5"/>
        <v>0</v>
      </c>
      <c r="H23" s="6">
        <f t="shared" si="5"/>
        <v>0</v>
      </c>
      <c r="I23" s="6">
        <f t="shared" si="5"/>
        <v>45000</v>
      </c>
    </row>
    <row r="24" spans="1:10" x14ac:dyDescent="0.35">
      <c r="A24" s="35"/>
      <c r="B24" s="30" t="s">
        <v>47</v>
      </c>
      <c r="C24" s="20">
        <v>50000</v>
      </c>
      <c r="D24" s="20"/>
      <c r="E24" s="20"/>
      <c r="F24" s="20"/>
      <c r="G24" s="20"/>
      <c r="H24" s="20"/>
      <c r="I24" s="5">
        <f>SUM(C24:H24)</f>
        <v>50000</v>
      </c>
    </row>
    <row r="25" spans="1:10" x14ac:dyDescent="0.35">
      <c r="A25" s="36"/>
      <c r="B25" s="13" t="s">
        <v>27</v>
      </c>
      <c r="C25" s="8">
        <f>C9+C10-C17-C24</f>
        <v>0</v>
      </c>
      <c r="D25" s="8">
        <f t="shared" ref="D25:H25" si="6">D9+D10-D17-D24</f>
        <v>0</v>
      </c>
      <c r="E25" s="8">
        <f t="shared" si="6"/>
        <v>0</v>
      </c>
      <c r="F25" s="8">
        <f t="shared" si="6"/>
        <v>0</v>
      </c>
      <c r="G25" s="8">
        <f t="shared" si="6"/>
        <v>0</v>
      </c>
      <c r="H25" s="8">
        <f t="shared" si="6"/>
        <v>0</v>
      </c>
      <c r="I25" s="7">
        <f>SUM(C25:H25)</f>
        <v>0</v>
      </c>
      <c r="J25" s="2" t="str">
        <f>IF(I25&lt;&gt;0,"Please correct the error","")</f>
        <v/>
      </c>
    </row>
    <row r="26" spans="1:10" x14ac:dyDescent="0.35">
      <c r="A26" s="19"/>
    </row>
    <row r="27" spans="1:10" ht="15" customHeight="1" x14ac:dyDescent="0.35">
      <c r="A27" s="33" t="s">
        <v>43</v>
      </c>
      <c r="B27" s="24" t="s">
        <v>17</v>
      </c>
      <c r="C27" s="28" t="s">
        <v>18</v>
      </c>
      <c r="D27" s="29" t="s">
        <v>19</v>
      </c>
      <c r="E27" s="29" t="s">
        <v>20</v>
      </c>
      <c r="F27" s="29" t="s">
        <v>1</v>
      </c>
      <c r="G27" s="29"/>
      <c r="H27" s="29"/>
      <c r="I27" s="26" t="s">
        <v>3</v>
      </c>
    </row>
    <row r="28" spans="1:10" ht="15" customHeight="1" x14ac:dyDescent="0.35">
      <c r="A28" s="33"/>
      <c r="B28" s="30" t="s">
        <v>46</v>
      </c>
      <c r="C28" s="20"/>
      <c r="D28" s="20"/>
      <c r="E28" s="20"/>
      <c r="F28" s="20"/>
      <c r="G28" s="20"/>
      <c r="H28" s="20"/>
      <c r="I28" s="5">
        <f>SUM(C28:H28)</f>
        <v>0</v>
      </c>
    </row>
    <row r="29" spans="1:10" x14ac:dyDescent="0.35">
      <c r="A29" s="33"/>
      <c r="B29" s="11" t="s">
        <v>37</v>
      </c>
      <c r="C29" s="23">
        <v>100000</v>
      </c>
      <c r="D29" s="22"/>
      <c r="E29" s="21"/>
      <c r="F29" s="21"/>
      <c r="G29" s="21"/>
      <c r="H29" s="21"/>
      <c r="I29" s="4">
        <f>SUM(C29:H29)</f>
        <v>100000</v>
      </c>
    </row>
    <row r="30" spans="1:10" x14ac:dyDescent="0.35">
      <c r="A30" s="33"/>
      <c r="B30" s="12" t="s">
        <v>0</v>
      </c>
      <c r="C30" s="4"/>
      <c r="D30" s="4"/>
      <c r="E30" s="4"/>
      <c r="F30" s="4"/>
      <c r="G30" s="4"/>
      <c r="H30" s="4"/>
      <c r="I30" s="4"/>
    </row>
    <row r="31" spans="1:10" x14ac:dyDescent="0.35">
      <c r="A31" s="33"/>
      <c r="B31" s="13" t="s">
        <v>31</v>
      </c>
      <c r="C31" s="21">
        <v>5000</v>
      </c>
      <c r="D31" s="21"/>
      <c r="E31" s="21"/>
      <c r="F31" s="21"/>
      <c r="G31" s="21"/>
      <c r="H31" s="21"/>
      <c r="I31" s="4">
        <f>SUM(C31:H31)</f>
        <v>5000</v>
      </c>
      <c r="J31" s="2" t="str">
        <f>IF(I20=I31,"","Error-this total should equal to Cash withdrawal (Contra Entries) above")</f>
        <v/>
      </c>
    </row>
    <row r="32" spans="1:10" x14ac:dyDescent="0.35">
      <c r="A32" s="33"/>
      <c r="B32" s="13" t="s">
        <v>34</v>
      </c>
      <c r="C32" s="21"/>
      <c r="D32" s="21"/>
      <c r="E32" s="21"/>
      <c r="F32" s="21"/>
      <c r="G32" s="21"/>
      <c r="H32" s="21"/>
      <c r="I32" s="4">
        <f>SUM(C32:H32)</f>
        <v>0</v>
      </c>
      <c r="J32" s="2" t="str">
        <f>IF(I38=I32,"","Error-this total should equal to Amount transferred to another cash balance (Contra Entries) above")</f>
        <v/>
      </c>
    </row>
    <row r="33" spans="1:10" x14ac:dyDescent="0.35">
      <c r="A33" s="33"/>
      <c r="B33" s="14" t="s">
        <v>2</v>
      </c>
      <c r="C33" s="5">
        <f>SUM(C31:C32)</f>
        <v>5000</v>
      </c>
      <c r="D33" s="5">
        <f>SUM(D31:D32)</f>
        <v>0</v>
      </c>
      <c r="E33" s="5">
        <f>SUM(E31:E32)</f>
        <v>0</v>
      </c>
      <c r="F33" s="5"/>
      <c r="G33" s="5"/>
      <c r="H33" s="5">
        <f>SUM(H31:H32)</f>
        <v>0</v>
      </c>
      <c r="I33" s="5">
        <f>SUM(I31:I32)</f>
        <v>5000</v>
      </c>
      <c r="J33" s="2" t="str">
        <f>IF(OR(C33&gt;C29,D33&gt;D29,E33&gt;E29,F33&gt;F29,G33&gt;G29,H33&gt;H29),"Error-individual total cannot be less than total receipts as per cash book","")</f>
        <v/>
      </c>
    </row>
    <row r="34" spans="1:10" x14ac:dyDescent="0.35">
      <c r="A34" s="33"/>
      <c r="B34" s="15" t="s">
        <v>25</v>
      </c>
      <c r="C34" s="6">
        <f>+C29-C33</f>
        <v>95000</v>
      </c>
      <c r="D34" s="6">
        <f>+D29-D33</f>
        <v>0</v>
      </c>
      <c r="E34" s="6">
        <f>+E29-E33</f>
        <v>0</v>
      </c>
      <c r="F34" s="6"/>
      <c r="G34" s="6"/>
      <c r="H34" s="6">
        <f>+H29-H33</f>
        <v>0</v>
      </c>
      <c r="I34" s="6">
        <f>+I29-I33</f>
        <v>95000</v>
      </c>
    </row>
    <row r="35" spans="1:10" x14ac:dyDescent="0.35">
      <c r="A35" s="33"/>
      <c r="B35" s="16" t="s">
        <v>38</v>
      </c>
      <c r="C35" s="21">
        <v>40000</v>
      </c>
      <c r="D35" s="21"/>
      <c r="E35" s="21"/>
      <c r="F35" s="21"/>
      <c r="G35" s="21"/>
      <c r="H35" s="21"/>
      <c r="I35" s="4">
        <f>SUM(C35:H35)</f>
        <v>40000</v>
      </c>
    </row>
    <row r="36" spans="1:10" x14ac:dyDescent="0.35">
      <c r="A36" s="33"/>
      <c r="B36" s="18" t="str">
        <f>+B30</f>
        <v>Less:</v>
      </c>
      <c r="C36" s="4"/>
      <c r="D36" s="4"/>
      <c r="E36" s="4"/>
      <c r="F36" s="4"/>
      <c r="G36" s="4"/>
      <c r="H36" s="4"/>
      <c r="I36" s="4"/>
    </row>
    <row r="37" spans="1:10" x14ac:dyDescent="0.35">
      <c r="A37" s="33"/>
      <c r="B37" s="13" t="s">
        <v>30</v>
      </c>
      <c r="C37" s="21"/>
      <c r="D37" s="21"/>
      <c r="E37" s="21"/>
      <c r="F37" s="21"/>
      <c r="G37" s="21"/>
      <c r="H37" s="21"/>
      <c r="I37" s="4">
        <f>SUM(C37:H37)</f>
        <v>0</v>
      </c>
      <c r="J37" s="2" t="str">
        <f>IF(I13=I37,"","Error-this total should equal to Cash deposited (Contra Entries) above")</f>
        <v/>
      </c>
    </row>
    <row r="38" spans="1:10" x14ac:dyDescent="0.35">
      <c r="A38" s="33"/>
      <c r="B38" s="13" t="s">
        <v>35</v>
      </c>
      <c r="C38" s="21"/>
      <c r="D38" s="21"/>
      <c r="E38" s="21"/>
      <c r="F38" s="21"/>
      <c r="G38" s="21"/>
      <c r="H38" s="21"/>
      <c r="I38" s="4">
        <f>SUM(C38:H38)</f>
        <v>0</v>
      </c>
      <c r="J38" s="2" t="str">
        <f>IF(I32=I38,"","Error-this total should equal to Amount transferred from another cash balance (Contra Entries) above")</f>
        <v/>
      </c>
    </row>
    <row r="39" spans="1:10" x14ac:dyDescent="0.35">
      <c r="A39" s="33"/>
      <c r="B39" s="14" t="s">
        <v>2</v>
      </c>
      <c r="C39" s="5">
        <f>SUM(C37:C38)</f>
        <v>0</v>
      </c>
      <c r="D39" s="5">
        <f>SUM(D37:D38)</f>
        <v>0</v>
      </c>
      <c r="E39" s="5">
        <f>SUM(E37:E38)</f>
        <v>0</v>
      </c>
      <c r="F39" s="5"/>
      <c r="G39" s="5"/>
      <c r="H39" s="5">
        <f>SUM(H37:H38)</f>
        <v>0</v>
      </c>
      <c r="I39" s="5">
        <f>SUM(I37:I38)</f>
        <v>0</v>
      </c>
      <c r="J39" s="2" t="str">
        <f>IF(OR(C39&gt;C35,D39&gt;D35,E39&gt;E35,F39&gt;F35,G39&gt;G35,H39&gt;H35),"Error-individual total cannot be less than total payments as per cash book","")</f>
        <v/>
      </c>
    </row>
    <row r="40" spans="1:10" x14ac:dyDescent="0.35">
      <c r="A40" s="33"/>
      <c r="B40" s="15" t="s">
        <v>26</v>
      </c>
      <c r="C40" s="6">
        <f>+C35-C39</f>
        <v>40000</v>
      </c>
      <c r="D40" s="6">
        <f>+D35-D39</f>
        <v>0</v>
      </c>
      <c r="E40" s="6">
        <f>+E35-E39</f>
        <v>0</v>
      </c>
      <c r="F40" s="6"/>
      <c r="G40" s="6"/>
      <c r="H40" s="6">
        <f>+H35-H39</f>
        <v>0</v>
      </c>
      <c r="I40" s="6">
        <f>+I35-I39</f>
        <v>40000</v>
      </c>
    </row>
    <row r="41" spans="1:10" x14ac:dyDescent="0.35">
      <c r="A41" s="33"/>
      <c r="B41" s="30" t="s">
        <v>47</v>
      </c>
      <c r="C41" s="20">
        <v>60000</v>
      </c>
      <c r="D41" s="20"/>
      <c r="E41" s="20"/>
      <c r="F41" s="20"/>
      <c r="G41" s="20"/>
      <c r="H41" s="20"/>
      <c r="I41" s="5">
        <f>SUM(C41:H41)</f>
        <v>60000</v>
      </c>
    </row>
    <row r="42" spans="1:10" x14ac:dyDescent="0.35">
      <c r="A42" s="33"/>
      <c r="B42" s="13" t="s">
        <v>27</v>
      </c>
      <c r="C42" s="4">
        <f>C28+C29-C35-C41</f>
        <v>0</v>
      </c>
      <c r="D42" s="4">
        <f t="shared" ref="D42:H42" si="7">D28+D29-D35-D41</f>
        <v>0</v>
      </c>
      <c r="E42" s="4">
        <f t="shared" si="7"/>
        <v>0</v>
      </c>
      <c r="F42" s="4">
        <f t="shared" si="7"/>
        <v>0</v>
      </c>
      <c r="G42" s="4">
        <f t="shared" si="7"/>
        <v>0</v>
      </c>
      <c r="H42" s="4">
        <f t="shared" si="7"/>
        <v>0</v>
      </c>
      <c r="I42" s="7">
        <f>SUM(C42:H42)</f>
        <v>0</v>
      </c>
      <c r="J42" s="2" t="str">
        <f>IF(I42&lt;&gt;0,"Please correct the error","")</f>
        <v/>
      </c>
    </row>
    <row r="44" spans="1:10" ht="45" customHeight="1" x14ac:dyDescent="0.35">
      <c r="A44" s="31" t="s">
        <v>49</v>
      </c>
      <c r="B44" s="31"/>
      <c r="C44" s="31"/>
      <c r="D44" s="31"/>
      <c r="E44" s="31"/>
      <c r="F44" s="31"/>
      <c r="G44" s="31"/>
      <c r="H44" s="31"/>
      <c r="I44" s="31"/>
    </row>
  </sheetData>
  <protectedRanges>
    <protectedRange sqref="B28 B41" name="Range3"/>
    <protectedRange sqref="B9" name="Range1"/>
    <protectedRange sqref="B24" name="Range2"/>
    <protectedRange sqref="C7:I7" name="Range4"/>
    <protectedRange sqref="B7" name="Range5"/>
  </protectedRanges>
  <mergeCells count="6">
    <mergeCell ref="A44:I44"/>
    <mergeCell ref="A1:B1"/>
    <mergeCell ref="A27:A42"/>
    <mergeCell ref="A8:A25"/>
    <mergeCell ref="C7:I7"/>
    <mergeCell ref="I3:I4"/>
  </mergeCells>
  <conditionalFormatting sqref="H2">
    <cfRule type="cellIs" dxfId="0" priority="1" operator="greaterThan">
      <formula>0</formula>
    </cfRule>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CDD927123BAD149A7ED696C67BC8B87" ma:contentTypeVersion="10" ma:contentTypeDescription="Create a new document." ma:contentTypeScope="" ma:versionID="5558b6c7a67457582b2841b6d5299c61">
  <xsd:schema xmlns:xsd="http://www.w3.org/2001/XMLSchema" xmlns:xs="http://www.w3.org/2001/XMLSchema" xmlns:p="http://schemas.microsoft.com/office/2006/metadata/properties" xmlns:ns2="8ba43a93-2b41-44a2-a442-22a5fa4e6df7" targetNamespace="http://schemas.microsoft.com/office/2006/metadata/properties" ma:root="true" ma:fieldsID="1946bb489ebc3bb222568a06ee0b3a83" ns2:_="">
    <xsd:import namespace="8ba43a93-2b41-44a2-a442-22a5fa4e6df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a43a93-2b41-44a2-a442-22a5fa4e6d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268DAEA-B474-49A4-AF7E-8E34109BB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a43a93-2b41-44a2-a442-22a5fa4e6d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78FEEBC-AC01-4ABD-9CC4-7882AC032241}">
  <ds:schemaRefs>
    <ds:schemaRef ds:uri="http://schemas.microsoft.com/sharepoint/v3/contenttype/forms"/>
  </ds:schemaRefs>
</ds:datastoreItem>
</file>

<file path=customXml/itemProps3.xml><?xml version="1.0" encoding="utf-8"?>
<ds:datastoreItem xmlns:ds="http://schemas.openxmlformats.org/officeDocument/2006/customXml" ds:itemID="{8B40E935-6E80-4D7E-8B8A-60A9EBB6966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Tax audit Applicability Check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Neela Shah</dc:creator>
  <cp:lastModifiedBy>Prajapati, Manav (KCM - Vadodara)</cp:lastModifiedBy>
  <dcterms:created xsi:type="dcterms:W3CDTF">2015-06-05T18:17:20Z</dcterms:created>
  <dcterms:modified xsi:type="dcterms:W3CDTF">2025-07-11T06:48:05Z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0x0101002CDD927123BAD149A7ED696C67BC8B87</vt:lpwstr>
  </property>
</Properties>
</file>