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codeName="ThisWorkbook" defaultThemeVersion="124226"/>
  <xr:revisionPtr revIDLastSave="0" documentId="13_ncr:1_{75F027BF-2939-47B5-A610-430A744F5CF9}" xr6:coauthVersionLast="47" xr6:coauthVersionMax="47" xr10:uidLastSave="{00000000-0000-0000-0000-000000000000}"/>
  <bookViews>
    <workbookView xWindow="-110" yWindow="-110" windowWidth="19420" windowHeight="10300" firstSheet="1" activeTab="1" xr2:uid="{00000000-000D-0000-FFFF-FFFF00000000}"/>
  </bookViews>
  <sheets>
    <sheet name="Master" sheetId="1" state="hidden" r:id="rId1"/>
    <sheet name="Input Data" sheetId="2" r:id="rId2"/>
    <sheet name="Result" sheetId="3" r:id="rId3"/>
    <sheet name="Limits" sheetId="4" r:id="rId4"/>
  </sheets>
  <definedNames>
    <definedName name="_xlnm.Print_Area" localSheetId="1">'Input Data'!$A$1:$J$31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3" l="1"/>
  <c r="C6" i="2"/>
  <c r="C13" i="3" l="1"/>
  <c r="B23" i="3"/>
  <c r="C12" i="3"/>
  <c r="C9" i="3"/>
  <c r="C8" i="3"/>
  <c r="C5" i="3"/>
  <c r="B18" i="3" s="1"/>
  <c r="F5" i="2"/>
  <c r="G5" i="2" l="1"/>
</calcChain>
</file>

<file path=xl/sharedStrings.xml><?xml version="1.0" encoding="utf-8"?>
<sst xmlns="http://schemas.openxmlformats.org/spreadsheetml/2006/main" count="130" uniqueCount="117">
  <si>
    <t>1)</t>
  </si>
  <si>
    <t>Level of enterprise</t>
  </si>
  <si>
    <t>SMC</t>
  </si>
  <si>
    <t>Level 1</t>
  </si>
  <si>
    <t>Level 2</t>
  </si>
  <si>
    <t>Level 3</t>
  </si>
  <si>
    <t>CARO</t>
  </si>
  <si>
    <t>Internal Audit</t>
  </si>
  <si>
    <t>Cost Record</t>
  </si>
  <si>
    <t>Listing</t>
  </si>
  <si>
    <t>Not listed</t>
  </si>
  <si>
    <t>Listed</t>
  </si>
  <si>
    <t>Not Listed</t>
  </si>
  <si>
    <t>xxx</t>
  </si>
  <si>
    <t>Status</t>
  </si>
  <si>
    <t>Not bank, financial institution or insurance company</t>
  </si>
  <si>
    <t>Bank, financial institution or insurance company</t>
  </si>
  <si>
    <t>Private Limited Company</t>
  </si>
  <si>
    <t>Company</t>
  </si>
  <si>
    <t>Turnover</t>
  </si>
  <si>
    <t>&lt; = Rs. 50 crores in preceding financial year</t>
  </si>
  <si>
    <t>&gt; 50 crores in preceding financial year</t>
  </si>
  <si>
    <t>&gt;  Rs. 1 crore but &lt; = Rs. 50 crores in preceding financial year</t>
  </si>
  <si>
    <t>Other than Level I &amp; Level II</t>
  </si>
  <si>
    <t>&gt; Rs. 5 crores at any time during the financial year</t>
  </si>
  <si>
    <t>Average annual turnover exceeding Rs. 5 crores for a period of 3 consecutive financial years preceding the year under audit</t>
  </si>
  <si>
    <t>&gt; Rs. 35 crores in preceding financial year</t>
  </si>
  <si>
    <t>Borrowings</t>
  </si>
  <si>
    <t>&lt; = Rs. 10 crores at any time in preceding financial year</t>
  </si>
  <si>
    <t>&gt; 10 crores at any time during accounting period</t>
  </si>
  <si>
    <t>&gt; Rs. 1 crores but &lt; = Rs. 10 crore at any time during accounting period</t>
  </si>
  <si>
    <t>Loan from Bank or financial institution &gt; Rs. 25 lakhs at any time during the financial year</t>
  </si>
  <si>
    <t>Other</t>
  </si>
  <si>
    <t>Is not a holding or subsidiary of a company which is not SMC</t>
  </si>
  <si>
    <t xml:space="preserve">Is a holding or subsidiary of entity which is Level 1 </t>
  </si>
  <si>
    <t xml:space="preserve">Is a holding or subsidiary of entity which is Level 2 </t>
  </si>
  <si>
    <t>Paid up capital &amp; free reserves &gt; Rs. 50 lakhs at any time during the financial year</t>
  </si>
  <si>
    <t xml:space="preserve">&gt; Rs. 50 lacs at the beginning of the year
</t>
  </si>
  <si>
    <t>Net worth &gt; Rs. 5 crores in preceding financial year</t>
  </si>
  <si>
    <t>Name of Client</t>
  </si>
  <si>
    <t xml:space="preserve">ABC </t>
  </si>
  <si>
    <t>Financial Year</t>
  </si>
  <si>
    <t>Enter financial year for which criteria to be evaluated</t>
  </si>
  <si>
    <t>Non Corporate</t>
  </si>
  <si>
    <t>No</t>
  </si>
  <si>
    <t>Net Profit before tax</t>
  </si>
  <si>
    <t>Limited Liability Partnership</t>
  </si>
  <si>
    <t>Yes</t>
  </si>
  <si>
    <t>Borrowings (maximum at any time during the relevant year)</t>
  </si>
  <si>
    <t>Professional</t>
  </si>
  <si>
    <t xml:space="preserve"> - Banks</t>
  </si>
  <si>
    <t xml:space="preserve"> - Financial Institutions</t>
  </si>
  <si>
    <t>Whether section 44AD(4) is applicable</t>
  </si>
  <si>
    <t xml:space="preserve"> - Deposits</t>
  </si>
  <si>
    <t xml:space="preserve"> - Body Corporate</t>
  </si>
  <si>
    <t xml:space="preserve"> - Others</t>
  </si>
  <si>
    <t>Net worth</t>
  </si>
  <si>
    <t>Capital</t>
  </si>
  <si>
    <t>Tax Audit related data</t>
  </si>
  <si>
    <t>Aggregate Receipt (Bank + Cash)</t>
  </si>
  <si>
    <t>Aggregate Receipt (Cash)</t>
  </si>
  <si>
    <t>Aggregate Payment  (Bank + Cash)</t>
  </si>
  <si>
    <t>Aggregate Payment (Cash)</t>
  </si>
  <si>
    <t>Evaluation of</t>
  </si>
  <si>
    <t>Applicable</t>
  </si>
  <si>
    <t>Accounting Standards Requirement</t>
  </si>
  <si>
    <t>Limited Liability Partnership Requirement</t>
  </si>
  <si>
    <t>Statutory Audit</t>
  </si>
  <si>
    <t>CS Certificate for filing Return of LLP</t>
  </si>
  <si>
    <t>Tax Audit Requirement</t>
  </si>
  <si>
    <t>Tax Audit for Business</t>
  </si>
  <si>
    <t>A</t>
  </si>
  <si>
    <t>B</t>
  </si>
  <si>
    <t>Statutory Audit for LLP</t>
  </si>
  <si>
    <t>Rule 24</t>
  </si>
  <si>
    <t>Contribution exceeding Rs 25 Lacs or Turnover exceeding Rs 40 lakhs</t>
  </si>
  <si>
    <t>C</t>
  </si>
  <si>
    <t>Compliance Certificate from Company Secretary for LLP</t>
  </si>
  <si>
    <t>Paid up Capital Rs 10 Lacs to Rs 5 Crores</t>
  </si>
  <si>
    <t>Exceeding Rs. 5 Crores</t>
  </si>
  <si>
    <t>Company Secretary to be appointed</t>
  </si>
  <si>
    <t>D</t>
  </si>
  <si>
    <t>Certificate from Company Secretary for Return Filing for LLP</t>
  </si>
  <si>
    <t>Rule 25</t>
  </si>
  <si>
    <t>Paid up Capital exceeding Rs 50 Lacs and Turnover exceeding Rs 5 Crores</t>
  </si>
  <si>
    <t>E</t>
  </si>
  <si>
    <t>Tax Audit</t>
  </si>
  <si>
    <t>For Professional</t>
  </si>
  <si>
    <t>For Business</t>
  </si>
  <si>
    <t>Revised Classification Applicable from April 01, 2024</t>
  </si>
  <si>
    <t>For the purpose of applicability of Accounting Standards, Non-company entities are classified into two categories, viz., Micro, Small and Medium Sized Entities (MSMEs) and Large entities.</t>
  </si>
  <si>
    <t>(i)</t>
  </si>
  <si>
    <t>(1) whose equity or debt securities are not listed or are not in the process of listing on any stock exchange, whether in India or outside India;</t>
  </si>
  <si>
    <t>(2) which is not a bank, financial institution or an insurance company;</t>
  </si>
  <si>
    <t>(5) which is not a holding or subsidiary of an entity which is not a micro, small and medium-sized entity.</t>
  </si>
  <si>
    <r>
      <t xml:space="preserve">Explanation.- For the purposes of this clause, a non-company entity shall qualify as a Micro, Small and Medium Sized entity, if the conditions mentioned therein are </t>
    </r>
    <r>
      <rPr>
        <b/>
        <sz val="11"/>
        <color theme="1"/>
        <rFont val="Calibri"/>
        <family val="2"/>
        <scheme val="minor"/>
      </rPr>
      <t>satisfied as at the end of the relevant accounting period.</t>
    </r>
  </si>
  <si>
    <t>(ii)</t>
  </si>
  <si>
    <r>
      <rPr>
        <b/>
        <u/>
        <sz val="11"/>
        <color theme="1"/>
        <rFont val="Calibri"/>
        <family val="2"/>
        <scheme val="minor"/>
      </rPr>
      <t>Large entity</t>
    </r>
    <r>
      <rPr>
        <b/>
        <sz val="11"/>
        <color theme="1"/>
        <rFont val="Calibri"/>
        <family val="2"/>
        <scheme val="minor"/>
      </rPr>
      <t xml:space="preserve"> </t>
    </r>
    <r>
      <rPr>
        <sz val="11"/>
        <color theme="1"/>
        <rFont val="Calibri"/>
        <family val="2"/>
        <scheme val="minor"/>
      </rPr>
      <t>is a non-company entity that is not an MSME.</t>
    </r>
  </si>
  <si>
    <t>MSMEs</t>
  </si>
  <si>
    <t>Large Entity</t>
  </si>
  <si>
    <t>Not Applicable in its Entirety:</t>
  </si>
  <si>
    <t>Relaxations/exemptions from certain requirements of AS:</t>
  </si>
  <si>
    <t>Accounting Standards:</t>
  </si>
  <si>
    <t>Holding or Subsidiary of an MSME which does not meet the Borrowing and Loan Criteria</t>
  </si>
  <si>
    <t>Link for ICAI Announcement</t>
  </si>
  <si>
    <t>Whether Holding or Subsidiary of a Non MSME entity</t>
  </si>
  <si>
    <t>https://resource.cdn.icai.org/82761asb66837.pdf</t>
  </si>
  <si>
    <r>
      <t xml:space="preserve">(3) whose turnover (excluding other income) does not exceed two hundred and fifty crore rupees in the </t>
    </r>
    <r>
      <rPr>
        <b/>
        <sz val="11"/>
        <color theme="1"/>
        <rFont val="Calibri"/>
        <family val="2"/>
        <scheme val="minor"/>
      </rPr>
      <t>immediately preceding accounting year;</t>
    </r>
  </si>
  <si>
    <r>
      <t xml:space="preserve">(4) which does not have borrowings in excess of fifty crore rupees at any time during the </t>
    </r>
    <r>
      <rPr>
        <b/>
        <sz val="11"/>
        <color theme="1"/>
        <rFont val="Calibri"/>
        <family val="2"/>
        <scheme val="minor"/>
      </rPr>
      <t>immediately preceding accounting year; and</t>
    </r>
  </si>
  <si>
    <t>Tax Audit for Professional (Presumptive)</t>
  </si>
  <si>
    <r>
      <t xml:space="preserve">Micro, Small and Medium Sized Entity: </t>
    </r>
    <r>
      <rPr>
        <sz val="11"/>
        <color theme="1"/>
        <rFont val="Calibri"/>
        <family val="2"/>
        <scheme val="minor"/>
      </rPr>
      <t>Means, a non-corporate entity:</t>
    </r>
  </si>
  <si>
    <t>Compliance Certificate from CS to be taken</t>
  </si>
  <si>
    <t>Certificate from CS to be taken for filing IT Return</t>
  </si>
  <si>
    <t>Rs. in lakhs only</t>
  </si>
  <si>
    <t>2025-26</t>
  </si>
  <si>
    <r>
      <t xml:space="preserve">This professional tool is that of </t>
    </r>
    <r>
      <rPr>
        <b/>
        <sz val="11"/>
        <color theme="1"/>
        <rFont val="Calibri"/>
        <family val="2"/>
        <scheme val="minor"/>
      </rPr>
      <t>K C Mehta &amp; Co LLP, Chartered Accountants (KCM)</t>
    </r>
    <r>
      <rPr>
        <sz val="11"/>
        <color theme="1"/>
        <rFont val="Calibri"/>
        <family val="2"/>
        <scheme val="minor"/>
      </rPr>
      <t xml:space="preserve">. While every care is taken to ensure the accuracy of this professional tool, neither contributor nor KCM is liable for any inadvertent errors or any action taken on the basis of this professional tool. This professional tool has been downloaded from </t>
    </r>
    <r>
      <rPr>
        <b/>
        <sz val="11"/>
        <color theme="1"/>
        <rFont val="Calibri"/>
        <family val="2"/>
        <scheme val="minor"/>
      </rPr>
      <t>www.kcmehta.com/www.vishaldoshi.in</t>
    </r>
    <r>
      <rPr>
        <sz val="11"/>
        <color theme="1"/>
        <rFont val="Calibri"/>
        <family val="2"/>
        <scheme val="minor"/>
      </rPr>
      <t>. For any queries, kindly mail to the contributor at pratik.parikh@kcmehta.com</t>
    </r>
  </si>
  <si>
    <t>Version Dt. 12/3/2026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</si>
</sst>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 #,##0_ ;_ * \-#,##0_ ;_ * &quot;-&quot;??_ ;_ @_ "/>
  </numFmts>
  <fonts count="17" x14ac:knownFonts="1">
    <font>
      <sz val="11"/>
      <color theme="1"/>
      <name val="Calibri"/>
      <family val="2"/>
      <scheme val="minor"/>
    </font>
    <font>
      <sz val="11"/>
      <color theme="1"/>
      <name val="Calibri"/>
      <family val="2"/>
      <scheme val="minor"/>
    </font>
    <font>
      <b/>
      <sz val="10"/>
      <color theme="0"/>
      <name val="Arial"/>
      <family val="2"/>
    </font>
    <font>
      <sz val="12"/>
      <color theme="1"/>
      <name val="Arial"/>
      <family val="2"/>
    </font>
    <font>
      <b/>
      <u/>
      <sz val="12"/>
      <color theme="0"/>
      <name val="Arial"/>
      <family val="2"/>
    </font>
    <font>
      <u/>
      <sz val="12"/>
      <color theme="1"/>
      <name val="Arial"/>
      <family val="2"/>
    </font>
    <font>
      <sz val="11"/>
      <color theme="1"/>
      <name val="Arial"/>
      <family val="2"/>
    </font>
    <font>
      <b/>
      <sz val="11"/>
      <color rgb="FFFF0000"/>
      <name val="Arial"/>
      <family val="2"/>
    </font>
    <font>
      <sz val="12"/>
      <name val="Arial"/>
      <family val="2"/>
    </font>
    <font>
      <sz val="10"/>
      <color rgb="FFFF0000"/>
      <name val="Arial"/>
      <family val="2"/>
    </font>
    <font>
      <b/>
      <sz val="13"/>
      <color theme="1"/>
      <name val="Arial"/>
      <family val="2"/>
    </font>
    <font>
      <b/>
      <sz val="12"/>
      <color theme="0"/>
      <name val="Arial"/>
      <family val="2"/>
    </font>
    <font>
      <b/>
      <sz val="11"/>
      <color theme="1"/>
      <name val="Calibri"/>
      <family val="2"/>
      <scheme val="minor"/>
    </font>
    <font>
      <b/>
      <u/>
      <sz val="11"/>
      <color theme="1"/>
      <name val="Calibri"/>
      <family val="2"/>
      <scheme val="minor"/>
    </font>
    <font>
      <u/>
      <sz val="11"/>
      <color theme="1"/>
      <name val="Calibri"/>
      <family val="2"/>
      <scheme val="minor"/>
    </font>
    <font>
      <u/>
      <sz val="11"/>
      <color theme="10"/>
      <name val="Calibri"/>
      <family val="2"/>
      <scheme val="minor"/>
    </font>
    <font>
      <b/>
      <sz val="14"/>
      <color rgb="FFFF0000"/>
      <name val="Arial"/>
      <family val="2"/>
    </font>
  </fonts>
  <fills count="7">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002060"/>
        <bgColor indexed="64"/>
      </patternFill>
    </fill>
    <fill>
      <patternFill patternType="solid">
        <fgColor theme="8" tint="0.79998168889431442"/>
        <bgColor indexed="64"/>
      </patternFill>
    </fill>
    <fill>
      <patternFill patternType="solid">
        <fgColor theme="0" tint="-0.14999847407452621"/>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s>
  <cellStyleXfs count="6">
    <xf numFmtId="0" fontId="0" fillId="0" borderId="0"/>
    <xf numFmtId="43" fontId="1" fillId="0" borderId="0" applyFont="0" applyFill="0" applyBorder="0" applyAlignment="0" applyProtection="0"/>
    <xf numFmtId="43" fontId="1" fillId="0" borderId="0"/>
    <xf numFmtId="0" fontId="1" fillId="0" borderId="0" applyFont="0" applyFill="0" applyBorder="0" applyAlignment="0" applyProtection="0"/>
    <xf numFmtId="0" fontId="1" fillId="0" borderId="0"/>
    <xf numFmtId="0" fontId="15" fillId="0" borderId="0" applyNumberFormat="0" applyFill="0" applyBorder="0" applyAlignment="0" applyProtection="0"/>
  </cellStyleXfs>
  <cellXfs count="65">
    <xf numFmtId="0" fontId="0" fillId="0" borderId="0" xfId="0"/>
    <xf numFmtId="0" fontId="0" fillId="0" borderId="0" xfId="0" applyAlignment="1">
      <alignment vertical="top" wrapText="1"/>
    </xf>
    <xf numFmtId="0" fontId="0" fillId="0" borderId="0" xfId="0" applyAlignment="1">
      <alignment vertical="top"/>
    </xf>
    <xf numFmtId="0" fontId="0" fillId="2" borderId="0" xfId="0" applyFill="1" applyAlignment="1">
      <alignment vertical="top" wrapText="1"/>
    </xf>
    <xf numFmtId="0" fontId="3" fillId="0" borderId="0" xfId="0" applyFont="1" applyAlignment="1" applyProtection="1">
      <alignment horizontal="center"/>
      <protection hidden="1"/>
    </xf>
    <xf numFmtId="0" fontId="3" fillId="0" borderId="0" xfId="0" applyFont="1" applyAlignment="1" applyProtection="1">
      <alignment horizontal="center" vertical="top"/>
      <protection hidden="1"/>
    </xf>
    <xf numFmtId="43" fontId="6" fillId="5" borderId="0" xfId="1" applyFont="1" applyFill="1" applyProtection="1">
      <protection locked="0"/>
    </xf>
    <xf numFmtId="43" fontId="7" fillId="5" borderId="0" xfId="1" applyFont="1" applyFill="1" applyProtection="1">
      <protection locked="0"/>
    </xf>
    <xf numFmtId="0" fontId="3" fillId="5" borderId="0" xfId="0" applyFont="1" applyFill="1" applyAlignment="1" applyProtection="1">
      <alignment horizontal="center"/>
      <protection locked="0"/>
    </xf>
    <xf numFmtId="43" fontId="3" fillId="5" borderId="0" xfId="1" applyFont="1" applyFill="1" applyAlignment="1" applyProtection="1">
      <alignment horizontal="center" vertical="top"/>
      <protection locked="0"/>
    </xf>
    <xf numFmtId="43" fontId="3" fillId="5" borderId="0" xfId="1" applyFont="1" applyFill="1" applyAlignment="1" applyProtection="1">
      <alignment vertical="top"/>
      <protection locked="0"/>
    </xf>
    <xf numFmtId="43" fontId="3" fillId="5" borderId="0" xfId="1" applyFont="1" applyFill="1" applyBorder="1" applyAlignment="1" applyProtection="1">
      <alignment vertical="top"/>
      <protection locked="0"/>
    </xf>
    <xf numFmtId="0" fontId="3" fillId="0" borderId="0" xfId="0" applyFont="1" applyAlignment="1" applyProtection="1">
      <alignment vertical="top"/>
      <protection hidden="1"/>
    </xf>
    <xf numFmtId="0" fontId="3" fillId="0" borderId="0" xfId="0" applyFont="1" applyProtection="1">
      <protection hidden="1"/>
    </xf>
    <xf numFmtId="0" fontId="4" fillId="4" borderId="0" xfId="0" applyFont="1" applyFill="1" applyAlignment="1" applyProtection="1">
      <alignment vertical="top"/>
      <protection hidden="1"/>
    </xf>
    <xf numFmtId="0" fontId="9" fillId="0" borderId="0" xfId="0" applyFont="1" applyProtection="1">
      <protection hidden="1"/>
    </xf>
    <xf numFmtId="0" fontId="8" fillId="6" borderId="0" xfId="0" applyFont="1" applyFill="1" applyProtection="1">
      <protection hidden="1"/>
    </xf>
    <xf numFmtId="0" fontId="8" fillId="6" borderId="0" xfId="0" applyFont="1" applyFill="1" applyAlignment="1" applyProtection="1">
      <alignment vertical="top"/>
      <protection hidden="1"/>
    </xf>
    <xf numFmtId="0" fontId="4" fillId="4" borderId="0" xfId="0" applyFont="1" applyFill="1" applyAlignment="1" applyProtection="1">
      <alignment wrapText="1"/>
      <protection hidden="1"/>
    </xf>
    <xf numFmtId="0" fontId="8" fillId="6" borderId="0" xfId="0" quotePrefix="1" applyFont="1" applyFill="1" applyProtection="1">
      <protection hidden="1"/>
    </xf>
    <xf numFmtId="0" fontId="3" fillId="0" borderId="0" xfId="0" applyFont="1" applyAlignment="1" applyProtection="1">
      <alignment wrapText="1"/>
      <protection hidden="1"/>
    </xf>
    <xf numFmtId="164" fontId="3" fillId="0" borderId="0" xfId="1" applyNumberFormat="1" applyFont="1" applyProtection="1">
      <protection hidden="1"/>
    </xf>
    <xf numFmtId="0" fontId="4" fillId="4" borderId="0" xfId="0" applyFont="1" applyFill="1" applyProtection="1">
      <protection hidden="1"/>
    </xf>
    <xf numFmtId="0" fontId="8" fillId="6" borderId="0" xfId="0" applyFont="1" applyFill="1" applyAlignment="1" applyProtection="1">
      <alignment wrapText="1"/>
      <protection hidden="1"/>
    </xf>
    <xf numFmtId="0" fontId="0" fillId="0" borderId="0" xfId="0" applyProtection="1">
      <protection hidden="1"/>
    </xf>
    <xf numFmtId="0" fontId="11" fillId="4" borderId="0" xfId="0" applyFont="1" applyFill="1" applyProtection="1">
      <protection hidden="1"/>
    </xf>
    <xf numFmtId="0" fontId="11" fillId="4" borderId="0" xfId="0" applyFont="1" applyFill="1" applyAlignment="1" applyProtection="1">
      <alignment horizontal="center"/>
      <protection hidden="1"/>
    </xf>
    <xf numFmtId="0" fontId="10" fillId="3" borderId="1" xfId="0" applyFont="1" applyFill="1" applyBorder="1" applyProtection="1">
      <protection hidden="1"/>
    </xf>
    <xf numFmtId="0" fontId="10" fillId="3" borderId="1" xfId="0" applyFont="1" applyFill="1" applyBorder="1" applyAlignment="1" applyProtection="1">
      <alignment vertical="top"/>
      <protection hidden="1"/>
    </xf>
    <xf numFmtId="0" fontId="3" fillId="0" borderId="0" xfId="0" applyFont="1" applyAlignment="1" applyProtection="1">
      <alignment vertical="top" wrapText="1"/>
      <protection hidden="1"/>
    </xf>
    <xf numFmtId="0" fontId="2" fillId="0" borderId="0" xfId="0" applyFont="1" applyAlignment="1" applyProtection="1">
      <alignment vertical="top" wrapText="1"/>
      <protection hidden="1"/>
    </xf>
    <xf numFmtId="0" fontId="8" fillId="6" borderId="0" xfId="0" applyFont="1" applyFill="1" applyAlignment="1" applyProtection="1">
      <alignment vertical="top" wrapText="1"/>
      <protection hidden="1"/>
    </xf>
    <xf numFmtId="0" fontId="3" fillId="5" borderId="0" xfId="0" applyFont="1" applyFill="1" applyAlignment="1" applyProtection="1">
      <alignment horizontal="center" vertical="top"/>
      <protection locked="0"/>
    </xf>
    <xf numFmtId="0" fontId="0" fillId="0" borderId="0" xfId="0" applyAlignment="1" applyProtection="1">
      <alignment horizontal="justify" vertical="top" wrapText="1"/>
      <protection hidden="1"/>
    </xf>
    <xf numFmtId="0" fontId="0" fillId="0" borderId="0" xfId="0" applyAlignment="1" applyProtection="1">
      <alignment vertical="top" wrapText="1"/>
      <protection hidden="1"/>
    </xf>
    <xf numFmtId="0" fontId="13" fillId="0" borderId="0" xfId="0" applyFont="1" applyAlignment="1" applyProtection="1">
      <alignment vertical="top"/>
      <protection hidden="1"/>
    </xf>
    <xf numFmtId="0" fontId="0" fillId="0" borderId="0" xfId="0" applyAlignment="1" applyProtection="1">
      <alignment vertical="top"/>
      <protection hidden="1"/>
    </xf>
    <xf numFmtId="0" fontId="12" fillId="0" borderId="0" xfId="0" applyFont="1" applyAlignment="1" applyProtection="1">
      <alignment vertical="top" wrapText="1"/>
      <protection hidden="1"/>
    </xf>
    <xf numFmtId="0" fontId="13" fillId="0" borderId="0" xfId="0" applyFont="1" applyAlignment="1" applyProtection="1">
      <alignment horizontal="left" vertical="top" wrapText="1"/>
      <protection hidden="1"/>
    </xf>
    <xf numFmtId="0" fontId="0" fillId="0" borderId="0" xfId="0" applyAlignment="1" applyProtection="1">
      <alignment horizontal="left" vertical="top" wrapText="1"/>
      <protection hidden="1"/>
    </xf>
    <xf numFmtId="0" fontId="13" fillId="0" borderId="0" xfId="0" applyFont="1" applyAlignment="1" applyProtection="1">
      <alignment horizontal="left" vertical="top"/>
      <protection hidden="1"/>
    </xf>
    <xf numFmtId="0" fontId="10" fillId="3" borderId="3" xfId="0" applyFont="1" applyFill="1" applyBorder="1" applyProtection="1">
      <protection hidden="1"/>
    </xf>
    <xf numFmtId="0" fontId="10" fillId="6" borderId="4" xfId="0" applyFont="1" applyFill="1" applyBorder="1" applyProtection="1">
      <protection hidden="1"/>
    </xf>
    <xf numFmtId="0" fontId="12" fillId="0" borderId="0" xfId="0" applyFont="1" applyAlignment="1" applyProtection="1">
      <alignment vertical="top"/>
      <protection hidden="1"/>
    </xf>
    <xf numFmtId="0" fontId="14" fillId="0" borderId="0" xfId="0" applyFont="1" applyAlignment="1" applyProtection="1">
      <alignment horizontal="justify" vertical="justify" wrapText="1"/>
      <protection hidden="1"/>
    </xf>
    <xf numFmtId="0" fontId="0" fillId="0" borderId="0" xfId="0" applyAlignment="1" applyProtection="1">
      <alignment horizontal="center" vertical="top" wrapText="1"/>
      <protection hidden="1"/>
    </xf>
    <xf numFmtId="0" fontId="0" fillId="0" borderId="0" xfId="0" applyAlignment="1" applyProtection="1">
      <alignment horizontal="right"/>
      <protection hidden="1"/>
    </xf>
    <xf numFmtId="0" fontId="16" fillId="2" borderId="0" xfId="0" applyFont="1" applyFill="1" applyAlignment="1" applyProtection="1">
      <alignment horizontal="center"/>
      <protection hidden="1"/>
    </xf>
    <xf numFmtId="0" fontId="5" fillId="3" borderId="0" xfId="0" applyFont="1" applyFill="1" applyAlignment="1" applyProtection="1">
      <alignment horizontal="left"/>
      <protection locked="0"/>
    </xf>
    <xf numFmtId="0" fontId="3" fillId="0" borderId="0" xfId="0" applyFont="1" applyAlignment="1" applyProtection="1">
      <alignment horizontal="center"/>
      <protection hidden="1"/>
    </xf>
    <xf numFmtId="0" fontId="3" fillId="3" borderId="0" xfId="0" applyFont="1" applyFill="1" applyProtection="1">
      <protection locked="0"/>
    </xf>
    <xf numFmtId="0" fontId="8" fillId="6" borderId="0" xfId="0" applyFont="1" applyFill="1" applyAlignment="1" applyProtection="1">
      <alignment horizontal="justify" vertical="top" wrapText="1"/>
      <protection hidden="1"/>
    </xf>
    <xf numFmtId="0" fontId="3" fillId="5" borderId="0" xfId="0" applyFont="1" applyFill="1" applyAlignment="1" applyProtection="1">
      <alignment horizontal="center" vertical="top"/>
      <protection locked="0"/>
    </xf>
    <xf numFmtId="0" fontId="0" fillId="0" borderId="0" xfId="0" applyAlignment="1" applyProtection="1">
      <alignment horizontal="justify" vertical="top" wrapText="1"/>
      <protection hidden="1"/>
    </xf>
    <xf numFmtId="0" fontId="3" fillId="0" borderId="2" xfId="0" applyFont="1" applyBorder="1" applyAlignment="1" applyProtection="1">
      <alignment horizontal="center" vertical="center" wrapText="1"/>
      <protection hidden="1"/>
    </xf>
    <xf numFmtId="0" fontId="10" fillId="6" borderId="2" xfId="0" applyFont="1" applyFill="1" applyBorder="1" applyAlignment="1" applyProtection="1">
      <alignment horizontal="left"/>
      <protection hidden="1"/>
    </xf>
    <xf numFmtId="0" fontId="13" fillId="0" borderId="0" xfId="0" applyFont="1" applyAlignment="1" applyProtection="1">
      <alignment vertical="top"/>
      <protection hidden="1"/>
    </xf>
    <xf numFmtId="0" fontId="0" fillId="0" borderId="0" xfId="0" applyAlignment="1" applyProtection="1">
      <alignment vertical="top"/>
      <protection hidden="1"/>
    </xf>
    <xf numFmtId="0" fontId="0" fillId="0" borderId="0" xfId="0" applyAlignment="1" applyProtection="1">
      <alignment horizontal="left" vertical="top" wrapText="1"/>
      <protection hidden="1"/>
    </xf>
    <xf numFmtId="0" fontId="14" fillId="0" borderId="0" xfId="0" applyFont="1" applyAlignment="1" applyProtection="1">
      <alignment horizontal="center" vertical="justify"/>
      <protection hidden="1"/>
    </xf>
    <xf numFmtId="0" fontId="15" fillId="0" borderId="0" xfId="5" applyAlignment="1" applyProtection="1">
      <alignment horizontal="left" vertical="justify"/>
      <protection hidden="1"/>
    </xf>
    <xf numFmtId="0" fontId="0" fillId="0" borderId="0" xfId="0" applyAlignment="1" applyProtection="1">
      <alignment horizontal="left" vertical="top"/>
      <protection hidden="1"/>
    </xf>
    <xf numFmtId="0" fontId="13" fillId="0" borderId="0" xfId="0" applyFont="1" applyAlignment="1" applyProtection="1">
      <alignment horizontal="left" vertical="top"/>
      <protection hidden="1"/>
    </xf>
    <xf numFmtId="0" fontId="14" fillId="0" borderId="0" xfId="0" applyFont="1" applyAlignment="1" applyProtection="1">
      <alignment horizontal="justify" vertical="justify" wrapText="1"/>
      <protection hidden="1"/>
    </xf>
    <xf numFmtId="0" fontId="12" fillId="0" borderId="0" xfId="0" applyFont="1" applyAlignment="1" applyProtection="1">
      <alignment horizontal="left" vertical="top" wrapText="1"/>
      <protection hidden="1"/>
    </xf>
  </cellXfs>
  <cellStyles count="6">
    <cellStyle name="Comma" xfId="1" builtinId="3"/>
    <cellStyle name="Comma 5" xfId="3" xr:uid="{00000000-0005-0000-0000-000001000000}"/>
    <cellStyle name="Hyperlink" xfId="5" builtinId="8"/>
    <cellStyle name="Normal" xfId="0" builtinId="0"/>
    <cellStyle name="Normal 4" xfId="4" xr:uid="{00000000-0005-0000-0000-000003000000}"/>
    <cellStyle name="Normal 4 2" xfId="2" xr:uid="{00000000-0005-0000-0000-000004000000}"/>
  </cellStyles>
  <dxfs count="6">
    <dxf>
      <fill>
        <patternFill>
          <bgColor theme="4" tint="0.39994506668294322"/>
        </patternFill>
      </fill>
    </dxf>
    <dxf>
      <font>
        <color rgb="FF9C0006"/>
      </font>
      <fill>
        <patternFill>
          <bgColor rgb="FFFFC7CE"/>
        </patternFill>
      </fill>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protection locked="1" hidden="1"/>
    </dxf>
    <dxf>
      <font>
        <b val="0"/>
        <i val="0"/>
        <strike val="0"/>
        <condense val="0"/>
        <extend val="0"/>
        <outline val="0"/>
        <shadow val="0"/>
        <u val="none"/>
        <vertAlign val="baseline"/>
        <sz val="12"/>
        <color theme="1"/>
        <name val="Arial"/>
        <family val="2"/>
        <scheme val="none"/>
      </font>
      <protection locked="1" hidden="1"/>
    </dxf>
    <dxf>
      <font>
        <strike val="0"/>
        <outline val="0"/>
        <shadow val="0"/>
        <vertAlign val="baseline"/>
        <sz val="12"/>
        <color theme="1"/>
        <name val="Arial"/>
        <family val="2"/>
        <scheme val="none"/>
      </font>
      <protection locked="1" hidden="1"/>
    </dxf>
    <dxf>
      <font>
        <b/>
        <strike val="0"/>
        <outline val="0"/>
        <shadow val="0"/>
        <u val="none"/>
        <vertAlign val="baseline"/>
        <sz val="12"/>
        <color theme="0"/>
        <name val="Arial"/>
        <family val="2"/>
        <scheme val="none"/>
      </font>
      <fill>
        <patternFill patternType="solid">
          <fgColor indexed="64"/>
          <bgColor rgb="FF002060"/>
        </patternFill>
      </fill>
      <protection locked="1" hidden="1"/>
    </dxf>
  </dxfs>
  <tableStyles count="0" defaultTableStyle="TableStyleMedium9" defaultPivotStyle="PivotStyleLight16"/>
  <colors>
    <mruColors>
      <color rgb="FFDCF75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38</xdr:row>
      <xdr:rowOff>1</xdr:rowOff>
    </xdr:from>
    <xdr:to>
      <xdr:col>17</xdr:col>
      <xdr:colOff>381000</xdr:colOff>
      <xdr:row>65</xdr:row>
      <xdr:rowOff>6559</xdr:rowOff>
    </xdr:to>
    <xdr:pic>
      <xdr:nvPicPr>
        <xdr:cNvPr id="3" name="Picture 2">
          <a:extLst>
            <a:ext uri="{FF2B5EF4-FFF2-40B4-BE49-F238E27FC236}">
              <a16:creationId xmlns:a16="http://schemas.microsoft.com/office/drawing/2014/main" id="{F5D2BA1A-2BD0-FEA7-1049-9D1791235110}"/>
            </a:ext>
          </a:extLst>
        </xdr:cNvPr>
        <xdr:cNvPicPr>
          <a:picLocks noChangeAspect="1"/>
        </xdr:cNvPicPr>
      </xdr:nvPicPr>
      <xdr:blipFill>
        <a:blip xmlns:r="http://schemas.openxmlformats.org/officeDocument/2006/relationships" r:embed="rId1"/>
        <a:stretch>
          <a:fillRect/>
        </a:stretch>
      </xdr:blipFill>
      <xdr:spPr>
        <a:xfrm>
          <a:off x="203200" y="7391401"/>
          <a:ext cx="15113000" cy="4807158"/>
        </a:xfrm>
        <a:prstGeom prst="rect">
          <a:avLst/>
        </a:prstGeom>
        <a:ln>
          <a:solidFill>
            <a:sysClr val="windowText" lastClr="000000"/>
          </a:solidFill>
        </a:ln>
      </xdr:spPr>
    </xdr:pic>
    <xdr:clientData/>
  </xdr:twoCellAnchor>
  <xdr:twoCellAnchor editAs="oneCell">
    <xdr:from>
      <xdr:col>1</xdr:col>
      <xdr:colOff>1</xdr:colOff>
      <xdr:row>69</xdr:row>
      <xdr:rowOff>0</xdr:rowOff>
    </xdr:from>
    <xdr:to>
      <xdr:col>17</xdr:col>
      <xdr:colOff>359547</xdr:colOff>
      <xdr:row>119</xdr:row>
      <xdr:rowOff>50800</xdr:rowOff>
    </xdr:to>
    <xdr:pic>
      <xdr:nvPicPr>
        <xdr:cNvPr id="4" name="Picture 3">
          <a:extLst>
            <a:ext uri="{FF2B5EF4-FFF2-40B4-BE49-F238E27FC236}">
              <a16:creationId xmlns:a16="http://schemas.microsoft.com/office/drawing/2014/main" id="{2E9F1BC6-F396-1B6E-D086-239B3BB363F4}"/>
            </a:ext>
          </a:extLst>
        </xdr:cNvPr>
        <xdr:cNvPicPr>
          <a:picLocks noChangeAspect="1"/>
        </xdr:cNvPicPr>
      </xdr:nvPicPr>
      <xdr:blipFill>
        <a:blip xmlns:r="http://schemas.openxmlformats.org/officeDocument/2006/relationships" r:embed="rId2"/>
        <a:stretch>
          <a:fillRect/>
        </a:stretch>
      </xdr:blipFill>
      <xdr:spPr>
        <a:xfrm>
          <a:off x="203201" y="12903200"/>
          <a:ext cx="15091546" cy="8940800"/>
        </a:xfrm>
        <a:prstGeom prst="rect">
          <a:avLst/>
        </a:prstGeom>
        <a:ln>
          <a:solidFill>
            <a:sysClr val="windowText" lastClr="000000"/>
          </a:solid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2:C13" totalsRowShown="0" headerRowDxfId="5" dataDxfId="4">
  <autoFilter ref="B2:C13" xr:uid="{00000000-0009-0000-0100-000001000000}"/>
  <tableColumns count="2">
    <tableColumn id="1" xr3:uid="{00000000-0010-0000-0000-000001000000}" name="Evaluation of" dataDxfId="3"/>
    <tableColumn id="2" xr3:uid="{00000000-0010-0000-0000-000002000000}" name="Applicable" dataDxfId="2"/>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hyperlink" Target="https://resource.cdn.icai.org/82761asb6683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M8"/>
  <sheetViews>
    <sheetView workbookViewId="0"/>
  </sheetViews>
  <sheetFormatPr defaultRowHeight="14.5" x14ac:dyDescent="0.35"/>
  <cols>
    <col min="1" max="1" width="11" bestFit="1" customWidth="1"/>
    <col min="2" max="2" width="21.453125" customWidth="1"/>
    <col min="3" max="5" width="10.7265625" customWidth="1"/>
    <col min="11" max="11" width="16.453125" customWidth="1"/>
    <col min="12" max="12" width="13.453125" bestFit="1" customWidth="1"/>
    <col min="13" max="13" width="11.453125" bestFit="1" customWidth="1"/>
  </cols>
  <sheetData>
    <row r="2" spans="1:13" x14ac:dyDescent="0.35">
      <c r="A2" t="s">
        <v>0</v>
      </c>
      <c r="B2" t="s">
        <v>1</v>
      </c>
    </row>
    <row r="3" spans="1:13" x14ac:dyDescent="0.35">
      <c r="B3" t="s">
        <v>2</v>
      </c>
      <c r="C3" t="s">
        <v>3</v>
      </c>
      <c r="D3" t="s">
        <v>4</v>
      </c>
      <c r="E3" t="s">
        <v>5</v>
      </c>
      <c r="K3" t="s">
        <v>6</v>
      </c>
      <c r="L3" t="s">
        <v>7</v>
      </c>
      <c r="M3" t="s">
        <v>8</v>
      </c>
    </row>
    <row r="4" spans="1:13" x14ac:dyDescent="0.35">
      <c r="A4" s="2" t="s">
        <v>9</v>
      </c>
      <c r="B4" s="2" t="s">
        <v>10</v>
      </c>
      <c r="C4" s="2" t="s">
        <v>11</v>
      </c>
      <c r="D4" s="2" t="s">
        <v>12</v>
      </c>
      <c r="E4" s="2" t="s">
        <v>12</v>
      </c>
      <c r="I4" s="2"/>
      <c r="K4" s="2" t="s">
        <v>13</v>
      </c>
      <c r="L4" s="2" t="s">
        <v>11</v>
      </c>
      <c r="M4" s="2" t="s">
        <v>11</v>
      </c>
    </row>
    <row r="5" spans="1:13" ht="87" x14ac:dyDescent="0.35">
      <c r="A5" s="2" t="s">
        <v>14</v>
      </c>
      <c r="B5" s="1" t="s">
        <v>15</v>
      </c>
      <c r="C5" s="1" t="s">
        <v>16</v>
      </c>
      <c r="D5" s="1" t="s">
        <v>15</v>
      </c>
      <c r="E5" s="1" t="s">
        <v>15</v>
      </c>
      <c r="I5" s="2"/>
      <c r="K5" s="2" t="s">
        <v>17</v>
      </c>
      <c r="L5" s="2" t="s">
        <v>18</v>
      </c>
      <c r="M5" s="2"/>
    </row>
    <row r="6" spans="1:13" ht="159.5" x14ac:dyDescent="0.35">
      <c r="A6" s="2" t="s">
        <v>19</v>
      </c>
      <c r="B6" s="1" t="s">
        <v>20</v>
      </c>
      <c r="C6" s="1" t="s">
        <v>21</v>
      </c>
      <c r="D6" s="1" t="s">
        <v>22</v>
      </c>
      <c r="E6" s="1" t="s">
        <v>23</v>
      </c>
      <c r="I6" s="2"/>
      <c r="K6" s="1" t="s">
        <v>24</v>
      </c>
      <c r="L6" s="1" t="s">
        <v>25</v>
      </c>
      <c r="M6" s="1" t="s">
        <v>26</v>
      </c>
    </row>
    <row r="7" spans="1:13" ht="101.5" x14ac:dyDescent="0.35">
      <c r="A7" s="2" t="s">
        <v>27</v>
      </c>
      <c r="B7" s="1" t="s">
        <v>28</v>
      </c>
      <c r="C7" s="3" t="s">
        <v>29</v>
      </c>
      <c r="D7" s="3" t="s">
        <v>30</v>
      </c>
      <c r="E7" s="1" t="s">
        <v>23</v>
      </c>
      <c r="I7" s="2"/>
      <c r="K7" s="1" t="s">
        <v>31</v>
      </c>
      <c r="L7" s="1"/>
      <c r="M7" s="2"/>
    </row>
    <row r="8" spans="1:13" ht="87" x14ac:dyDescent="0.35">
      <c r="A8" s="2" t="s">
        <v>32</v>
      </c>
      <c r="B8" s="1" t="s">
        <v>33</v>
      </c>
      <c r="C8" s="1" t="s">
        <v>34</v>
      </c>
      <c r="D8" s="1" t="s">
        <v>35</v>
      </c>
      <c r="E8" s="1" t="s">
        <v>23</v>
      </c>
      <c r="I8" s="2"/>
      <c r="K8" s="1" t="s">
        <v>36</v>
      </c>
      <c r="L8" s="1" t="s">
        <v>37</v>
      </c>
      <c r="M8" s="1" t="s">
        <v>38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O32"/>
  <sheetViews>
    <sheetView showGridLines="0" tabSelected="1" zoomScale="89" zoomScaleNormal="100" workbookViewId="0">
      <selection activeCell="C7" sqref="C7"/>
    </sheetView>
  </sheetViews>
  <sheetFormatPr defaultColWidth="0" defaultRowHeight="15.5" zeroHeight="1" x14ac:dyDescent="0.35"/>
  <cols>
    <col min="1" max="1" width="3.26953125" style="13" customWidth="1"/>
    <col min="2" max="2" width="32.453125" style="12" customWidth="1"/>
    <col min="3" max="3" width="9.453125" style="13" bestFit="1" customWidth="1"/>
    <col min="4" max="4" width="3.7265625" style="13" customWidth="1"/>
    <col min="5" max="5" width="51.26953125" style="13" customWidth="1"/>
    <col min="6" max="6" width="22.81640625" style="13" customWidth="1"/>
    <col min="7" max="7" width="21" style="13" customWidth="1"/>
    <col min="8" max="8" width="3.81640625" style="13" hidden="1" customWidth="1"/>
    <col min="9" max="9" width="39.7265625" style="13" hidden="1" customWidth="1"/>
    <col min="10" max="10" width="18.7265625" style="13" hidden="1" customWidth="1"/>
    <col min="11" max="11" width="9.1796875" style="13" hidden="1" customWidth="1"/>
    <col min="12" max="12" width="31.54296875" style="13" hidden="1" customWidth="1"/>
    <col min="13" max="14" width="9.1796875" style="13" hidden="1" customWidth="1"/>
    <col min="15" max="15" width="16.1796875" style="13" hidden="1" customWidth="1"/>
    <col min="16" max="16384" width="9.1796875" style="13" hidden="1"/>
  </cols>
  <sheetData>
    <row r="1" spans="2:12" x14ac:dyDescent="0.35">
      <c r="F1" s="30"/>
      <c r="G1" s="30"/>
    </row>
    <row r="2" spans="2:12" ht="19.5" customHeight="1" x14ac:dyDescent="0.35">
      <c r="B2" s="14" t="s">
        <v>39</v>
      </c>
      <c r="C2" s="48" t="s">
        <v>40</v>
      </c>
      <c r="D2" s="48"/>
      <c r="E2" s="48"/>
      <c r="F2" s="30"/>
      <c r="G2" s="30"/>
    </row>
    <row r="3" spans="2:12" ht="21" customHeight="1" x14ac:dyDescent="0.35">
      <c r="B3" s="14" t="s">
        <v>41</v>
      </c>
      <c r="C3" s="50" t="s">
        <v>114</v>
      </c>
      <c r="D3" s="50"/>
      <c r="E3" s="15" t="s">
        <v>42</v>
      </c>
      <c r="F3" s="30"/>
      <c r="G3" s="30"/>
    </row>
    <row r="4" spans="2:12" ht="18" x14ac:dyDescent="0.4">
      <c r="F4" s="47" t="s">
        <v>113</v>
      </c>
      <c r="G4" s="47"/>
    </row>
    <row r="5" spans="2:12" x14ac:dyDescent="0.35">
      <c r="F5" s="4" t="str">
        <f>C3</f>
        <v>2025-26</v>
      </c>
      <c r="G5" s="4" t="str">
        <f>CONCATENATE(LEFT(F5,4)-1,"-",IF(RIGHT(F5,2)-1&lt;10,CONCATENATE(0,RIGHT(F5,2)-1),RIGHT(F5,2)-1))</f>
        <v>2024-25</v>
      </c>
    </row>
    <row r="6" spans="2:12" x14ac:dyDescent="0.35">
      <c r="B6" s="14" t="s">
        <v>14</v>
      </c>
      <c r="C6" s="4" t="str">
        <f>IF(OR(COUNTIF(C7:C8,"Yes")&gt;1,COUNTIF(C7:C8,"Yes")=0,COUNTBLANK(C7:C8)&gt;0,AND(C7&lt;&gt;"yes",C7&lt;&gt;"no")*AND(C8&lt;&gt;"yes",C8&lt;&gt;"no")),"ERROR","OK")</f>
        <v>OK</v>
      </c>
      <c r="E6" s="16" t="s">
        <v>19</v>
      </c>
      <c r="F6" s="6">
        <v>1000</v>
      </c>
      <c r="G6" s="6">
        <v>1000</v>
      </c>
    </row>
    <row r="7" spans="2:12" x14ac:dyDescent="0.35">
      <c r="B7" s="17" t="s">
        <v>43</v>
      </c>
      <c r="C7" s="8" t="s">
        <v>44</v>
      </c>
      <c r="E7" s="16" t="s">
        <v>45</v>
      </c>
      <c r="F7" s="6">
        <v>24</v>
      </c>
      <c r="G7" s="6"/>
    </row>
    <row r="8" spans="2:12" x14ac:dyDescent="0.35">
      <c r="B8" s="17" t="s">
        <v>46</v>
      </c>
      <c r="C8" s="8" t="s">
        <v>47</v>
      </c>
    </row>
    <row r="9" spans="2:12" ht="31" x14ac:dyDescent="0.35">
      <c r="E9" s="18" t="s">
        <v>48</v>
      </c>
    </row>
    <row r="10" spans="2:12" x14ac:dyDescent="0.35">
      <c r="B10" s="17" t="s">
        <v>49</v>
      </c>
      <c r="C10" s="8" t="s">
        <v>47</v>
      </c>
      <c r="E10" s="19" t="s">
        <v>50</v>
      </c>
      <c r="F10" s="6"/>
      <c r="G10" s="6"/>
    </row>
    <row r="11" spans="2:12" x14ac:dyDescent="0.35">
      <c r="E11" s="19" t="s">
        <v>51</v>
      </c>
      <c r="F11" s="6"/>
      <c r="G11" s="6"/>
    </row>
    <row r="12" spans="2:12" ht="31" x14ac:dyDescent="0.35">
      <c r="B12" s="31" t="s">
        <v>52</v>
      </c>
      <c r="C12" s="32" t="s">
        <v>44</v>
      </c>
      <c r="E12" s="19" t="s">
        <v>53</v>
      </c>
      <c r="F12" s="6"/>
      <c r="G12" s="6"/>
      <c r="K12" s="20"/>
      <c r="L12" s="20"/>
    </row>
    <row r="13" spans="2:12" x14ac:dyDescent="0.35">
      <c r="E13" s="19" t="s">
        <v>54</v>
      </c>
      <c r="F13" s="7"/>
      <c r="G13" s="7"/>
    </row>
    <row r="14" spans="2:12" ht="15.5" customHeight="1" x14ac:dyDescent="0.35">
      <c r="E14" s="19" t="s">
        <v>55</v>
      </c>
      <c r="F14" s="6"/>
      <c r="G14" s="6"/>
      <c r="J14" s="4"/>
      <c r="K14" s="21"/>
    </row>
    <row r="15" spans="2:12" ht="31" x14ac:dyDescent="0.35">
      <c r="B15" s="31" t="s">
        <v>105</v>
      </c>
      <c r="C15" s="32" t="s">
        <v>44</v>
      </c>
      <c r="J15" s="4"/>
      <c r="K15" s="21"/>
    </row>
    <row r="16" spans="2:12" x14ac:dyDescent="0.35">
      <c r="E16" s="22" t="s">
        <v>56</v>
      </c>
    </row>
    <row r="17" spans="1:10" x14ac:dyDescent="0.35">
      <c r="B17" s="51" t="s">
        <v>103</v>
      </c>
      <c r="C17" s="52" t="s">
        <v>44</v>
      </c>
      <c r="E17" s="23" t="s">
        <v>57</v>
      </c>
      <c r="F17" s="6">
        <v>26</v>
      </c>
      <c r="G17" s="6">
        <v>26</v>
      </c>
      <c r="I17" s="49"/>
      <c r="J17" s="49"/>
    </row>
    <row r="18" spans="1:10" x14ac:dyDescent="0.35">
      <c r="B18" s="51"/>
      <c r="C18" s="52"/>
      <c r="I18" s="4"/>
      <c r="J18" s="4"/>
    </row>
    <row r="19" spans="1:10" x14ac:dyDescent="0.35">
      <c r="B19" s="51"/>
      <c r="C19" s="52"/>
      <c r="E19" s="14" t="s">
        <v>58</v>
      </c>
      <c r="F19" s="5"/>
      <c r="G19" s="12"/>
      <c r="I19" s="4"/>
      <c r="J19" s="4"/>
    </row>
    <row r="20" spans="1:10" x14ac:dyDescent="0.35">
      <c r="E20" s="17" t="s">
        <v>59</v>
      </c>
      <c r="F20" s="9">
        <v>100</v>
      </c>
      <c r="G20" s="10"/>
      <c r="I20" s="4"/>
      <c r="J20" s="4"/>
    </row>
    <row r="21" spans="1:10" x14ac:dyDescent="0.35">
      <c r="D21" s="12"/>
      <c r="E21" s="17" t="s">
        <v>60</v>
      </c>
      <c r="F21" s="9">
        <v>1</v>
      </c>
      <c r="G21" s="10"/>
      <c r="I21" s="4"/>
      <c r="J21" s="4"/>
    </row>
    <row r="22" spans="1:10" x14ac:dyDescent="0.35">
      <c r="A22" s="12"/>
      <c r="D22" s="12"/>
      <c r="E22" s="17" t="s">
        <v>61</v>
      </c>
      <c r="F22" s="9">
        <v>10</v>
      </c>
      <c r="G22" s="10"/>
      <c r="I22" s="4"/>
      <c r="J22" s="4"/>
    </row>
    <row r="23" spans="1:10" x14ac:dyDescent="0.35">
      <c r="A23" s="12"/>
      <c r="D23" s="12"/>
      <c r="E23" s="17" t="s">
        <v>62</v>
      </c>
      <c r="F23" s="9">
        <v>0</v>
      </c>
      <c r="G23" s="11"/>
      <c r="I23" s="4"/>
      <c r="J23" s="4"/>
    </row>
    <row r="24" spans="1:10" s="12" customFormat="1" hidden="1" x14ac:dyDescent="0.35">
      <c r="C24" s="13"/>
      <c r="E24" s="13"/>
      <c r="F24" s="4"/>
      <c r="G24" s="13"/>
      <c r="I24" s="4"/>
      <c r="J24" s="4"/>
    </row>
    <row r="25" spans="1:10" s="12" customFormat="1" hidden="1" x14ac:dyDescent="0.35">
      <c r="C25" s="13"/>
      <c r="E25" s="13"/>
      <c r="F25" s="4"/>
      <c r="G25" s="13"/>
      <c r="I25" s="4"/>
      <c r="J25" s="4"/>
    </row>
    <row r="26" spans="1:10" s="12" customFormat="1" hidden="1" x14ac:dyDescent="0.35">
      <c r="C26" s="13"/>
      <c r="E26" s="13"/>
      <c r="F26" s="4"/>
      <c r="G26" s="13"/>
      <c r="I26" s="4"/>
      <c r="J26" s="4"/>
    </row>
    <row r="27" spans="1:10" s="12" customFormat="1" hidden="1" x14ac:dyDescent="0.35">
      <c r="C27" s="13"/>
      <c r="E27" s="13"/>
      <c r="F27" s="4"/>
      <c r="G27" s="13"/>
      <c r="I27" s="4"/>
      <c r="J27" s="4"/>
    </row>
    <row r="28" spans="1:10" s="12" customFormat="1" hidden="1" x14ac:dyDescent="0.35">
      <c r="C28" s="13"/>
      <c r="E28" s="13"/>
      <c r="F28" s="4"/>
      <c r="G28" s="13"/>
      <c r="I28" s="4"/>
      <c r="J28" s="4"/>
    </row>
    <row r="29" spans="1:10" s="12" customFormat="1" hidden="1" x14ac:dyDescent="0.35">
      <c r="C29" s="13"/>
      <c r="E29" s="13"/>
      <c r="F29" s="4"/>
      <c r="G29" s="13"/>
      <c r="I29" s="4"/>
      <c r="J29" s="4"/>
    </row>
    <row r="30" spans="1:10" s="12" customFormat="1" hidden="1" x14ac:dyDescent="0.35">
      <c r="C30" s="13"/>
      <c r="E30" s="13"/>
      <c r="F30" s="4"/>
      <c r="G30" s="13"/>
      <c r="I30" s="4"/>
      <c r="J30" s="4"/>
    </row>
    <row r="31" spans="1:10" s="12" customFormat="1" hidden="1" x14ac:dyDescent="0.35">
      <c r="C31" s="13"/>
      <c r="E31" s="13"/>
      <c r="F31" s="4"/>
      <c r="G31" s="13"/>
      <c r="I31" s="4"/>
      <c r="J31" s="4"/>
    </row>
    <row r="32" spans="1:10" x14ac:dyDescent="0.35"/>
  </sheetData>
  <sheetProtection algorithmName="SHA-512" hashValue="91dm2C+CL9xDT28CCD3D+kCBO+WID+aV3PcAmBzJRUEdEvQUtD/TYcqkE7fzRASM9kIetdG95nwtj3lBVqE74A==" saltValue="ynaWCGeZ79BeBJ2KvtzdZQ==" spinCount="100000" sheet="1" selectLockedCells="1"/>
  <protectedRanges>
    <protectedRange sqref="F20:G23" name="Range9"/>
    <protectedRange sqref="C2" name="Range5_1"/>
    <protectedRange sqref="F17:G17" name="Range6_3_1"/>
    <protectedRange sqref="F6:G7" name="Range6_1"/>
    <protectedRange sqref="C7:C8" name="Range1"/>
    <protectedRange sqref="C10 C12 C17 C15" name="Range2"/>
    <protectedRange sqref="C3" name="Range4"/>
  </protectedRanges>
  <mergeCells count="6">
    <mergeCell ref="F4:G4"/>
    <mergeCell ref="C2:E2"/>
    <mergeCell ref="I17:J17"/>
    <mergeCell ref="C3:D3"/>
    <mergeCell ref="B17:B19"/>
    <mergeCell ref="C17:C19"/>
  </mergeCells>
  <conditionalFormatting sqref="C6">
    <cfRule type="cellIs" dxfId="1" priority="4" operator="equal">
      <formula>"ERROR"</formula>
    </cfRule>
  </conditionalFormatting>
  <dataValidations count="1">
    <dataValidation type="list" allowBlank="1" showInputMessage="1" showErrorMessage="1" sqref="C7:C8 C10 C12 C17 C15" xr:uid="{E9D82D78-507C-42E2-A5E5-B4A1102D8557}">
      <formula1>"Yes,No"</formula1>
    </dataValidation>
  </dataValidations>
  <pageMargins left="0.25" right="0.25" top="0.75" bottom="0.75" header="0.3" footer="0.3"/>
  <pageSetup paperSize="9"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2"/>
  <sheetViews>
    <sheetView showGridLines="0" zoomScale="85" zoomScaleNormal="85" workbookViewId="0">
      <selection activeCell="C5" sqref="C5"/>
    </sheetView>
  </sheetViews>
  <sheetFormatPr defaultColWidth="0" defaultRowHeight="14.5" zeroHeight="1" x14ac:dyDescent="0.35"/>
  <cols>
    <col min="1" max="1" width="5.54296875" style="24" customWidth="1"/>
    <col min="2" max="2" width="50.6328125" style="24" bestFit="1" customWidth="1"/>
    <col min="3" max="3" width="29.453125" style="24" customWidth="1"/>
    <col min="4" max="16384" width="9.1796875" style="24" hidden="1"/>
  </cols>
  <sheetData>
    <row r="1" spans="2:3" x14ac:dyDescent="0.35">
      <c r="C1" s="46" t="s">
        <v>116</v>
      </c>
    </row>
    <row r="2" spans="2:3" ht="16" thickBot="1" x14ac:dyDescent="0.4">
      <c r="B2" s="25" t="s">
        <v>63</v>
      </c>
      <c r="C2" s="26" t="s">
        <v>64</v>
      </c>
    </row>
    <row r="3" spans="2:3" ht="17" thickBot="1" x14ac:dyDescent="0.4">
      <c r="B3" s="27" t="s">
        <v>65</v>
      </c>
      <c r="C3" s="4"/>
    </row>
    <row r="4" spans="2:3" ht="15.5" x14ac:dyDescent="0.35">
      <c r="B4" s="13" t="s">
        <v>98</v>
      </c>
      <c r="C4" s="4" t="str">
        <f>IF('Input Data'!C6="ERROR","ERROR",IF(AND('Input Data'!G6&lt;=25000,SUM('Input Data'!G10:G14)&lt;=5000,'Input Data'!C15="No"),"Yes","No"))</f>
        <v>Yes</v>
      </c>
    </row>
    <row r="5" spans="2:3" ht="15.5" x14ac:dyDescent="0.35">
      <c r="B5" s="13" t="s">
        <v>99</v>
      </c>
      <c r="C5" s="4" t="str">
        <f>IF(C4="ERROR","ERROR",IF(C4="Yes","No","Yes"))</f>
        <v>No</v>
      </c>
    </row>
    <row r="6" spans="2:3" ht="16" thickBot="1" x14ac:dyDescent="0.4">
      <c r="B6" s="13"/>
      <c r="C6" s="4"/>
    </row>
    <row r="7" spans="2:3" ht="17" thickBot="1" x14ac:dyDescent="0.4">
      <c r="B7" s="28" t="s">
        <v>66</v>
      </c>
      <c r="C7" s="5"/>
    </row>
    <row r="8" spans="2:3" ht="15.5" x14ac:dyDescent="0.35">
      <c r="B8" s="12" t="s">
        <v>67</v>
      </c>
      <c r="C8" s="5" t="str">
        <f>IF(C4="ERROR","ERROR",IF(AND('Input Data'!C8="Yes",OR('Input Data'!F6&gt;40,'Input Data'!F17&gt;25)),"Yes","No"))</f>
        <v>Yes</v>
      </c>
    </row>
    <row r="9" spans="2:3" ht="15.5" x14ac:dyDescent="0.35">
      <c r="B9" s="29" t="s">
        <v>68</v>
      </c>
      <c r="C9" s="5" t="str">
        <f>IF(C4="ERROR","ERROR",IF('Input Data'!C7="Yes","No",IF(AND('Input Data'!C8="Yes",OR('Input Data'!F6&gt;=500,'Input Data'!F17&gt;=50)),"Yes","No")))</f>
        <v>Yes</v>
      </c>
    </row>
    <row r="10" spans="2:3" ht="16" thickBot="1" x14ac:dyDescent="0.4">
      <c r="B10" s="29"/>
      <c r="C10" s="5"/>
    </row>
    <row r="11" spans="2:3" ht="17" thickBot="1" x14ac:dyDescent="0.4">
      <c r="B11" s="28" t="s">
        <v>69</v>
      </c>
      <c r="C11" s="5"/>
    </row>
    <row r="12" spans="2:3" ht="15.5" x14ac:dyDescent="0.35">
      <c r="B12" s="12" t="s">
        <v>109</v>
      </c>
      <c r="C12" s="5" t="str">
        <f>IF(COUNTBLANK('Input Data'!F20:F23)&gt;0,"Fill Cash Data",(IF(C4="ERROR","ERROR",IF(('Input Data'!C8="Yes"),"No",IF('Input Data'!F6&lt;=2.5,"No",IF(AND('Input Data'!C10="Yes",'Input Data'!F6&gt;75),"Yes",IF(AND('Input Data'!C10="Yes",'Input Data'!F6&gt;50,'Input Data'!F6&lt;=75,OR(('Input Data'!F6*50%)&gt;'Input Data'!F7,'Input Data'!F21&gt;'Input Data'!F20*5%,'Input Data'!F23&gt;'Input Data'!F22*5%)),"Yes",IF(AND('Input Data'!C10="Yes",'Input Data'!F6&lt;=50,('Input Data'!F6*50%)&gt;'Input Data'!F7),"Yes","No"))))))))</f>
        <v>No</v>
      </c>
    </row>
    <row r="13" spans="2:3" ht="15.5" x14ac:dyDescent="0.35">
      <c r="B13" s="12" t="s">
        <v>70</v>
      </c>
      <c r="C13" s="5" t="str">
        <f>IF(COUNTBLANK('Input Data'!F20:F23)&gt;0,"Fill Cash Data",IF('Input Data'!F7&lt;=2.5,"No",IF(C4="ERROR","ERROR",IF(AND('Input Data'!C10="Yes",'Input Data'!C8="Yes",'Input Data'!F6&gt;50),"Yes",IF(AND('Input Data'!C10="No",'Input Data'!C7="Yes",OR('Input Data'!F6&gt;1000,'Input Data'!C12="Yes")),"Yes",IF(AND('Input Data'!C10="No",'Input Data'!C7="Yes",'Input Data'!F6&lt;=200,('Input Data'!F6*8%)&gt;'Input Data'!F7),"Yes",IF(AND('Input Data'!C10="No",'Input Data'!C7="Yes",AND('Input Data'!F6&gt;200,'Input Data'!F6&lt;=300),OR('Input Data'!F21&lt;'Input Data'!F20*5%,'Input Data'!F23&lt;'Input Data'!F22*5%),('Input Data'!F6*8%)&gt;'Input Data'!F7),"Yes",IF(AND('Input Data'!C10="No",'Input Data'!C7="Yes",'Input Data'!F6&lt;=1000,'Input Data'!F6&gt;200,OR('Input Data'!F21&gt;'Input Data'!F20*5%,'Input Data'!F23&gt;'Input Data'!F22*5%)),"Yes",IF(AND('Input Data'!C10="No",'Input Data'!C8="Yes",'Input Data'!F6&lt;=1000,'Input Data'!F6&gt;100,OR('Input Data'!F21&gt;'Input Data'!F20*5%,'Input Data'!F23&gt;'Input Data'!F22*5%)),"Yes","No")))))))))</f>
        <v>Yes</v>
      </c>
    </row>
    <row r="14" spans="2:3" ht="15.5" x14ac:dyDescent="0.35">
      <c r="B14" s="12"/>
      <c r="C14" s="5"/>
    </row>
    <row r="15" spans="2:3" ht="16" thickBot="1" x14ac:dyDescent="0.4">
      <c r="B15" s="12"/>
      <c r="C15" s="5"/>
    </row>
    <row r="16" spans="2:3" ht="16.5" x14ac:dyDescent="0.35">
      <c r="B16" s="41" t="s">
        <v>102</v>
      </c>
      <c r="C16" s="5"/>
    </row>
    <row r="17" spans="1:3" ht="16.5" x14ac:dyDescent="0.35">
      <c r="B17" s="42" t="s">
        <v>100</v>
      </c>
      <c r="C17" s="5"/>
    </row>
    <row r="18" spans="1:3" ht="15.5" customHeight="1" x14ac:dyDescent="0.35">
      <c r="B18" s="54" t="str">
        <f>IF(C5="Yes","All Accounting Standards are applicable",IF(AND('Input Data'!G6&lt;=5000,SUM('Input Data'!G10:G14)&lt;=1000,AND('Input Data'!C15="No",'Input Data'!C17="No")),"AS - 3 : Cash Flow Statements, AS - 17 : Segment Reporting, AS - 20 : Earnings per Share, AS - 24 : Discontinuing Operations, AS - 18 : Related Party Disclosures, AS - 28 : Impairment of Assets","AS - 3 : Cash Flow Statements, AS - 17 : Segment Reporting, AS - 20 : Earnings per Share, AS - 24 : Discontinuing Operations"))</f>
        <v>AS - 3 : Cash Flow Statements, AS - 17 : Segment Reporting, AS - 20 : Earnings per Share, AS - 24 : Discontinuing Operations, AS - 18 : Related Party Disclosures, AS - 28 : Impairment of Assets</v>
      </c>
      <c r="C18" s="54"/>
    </row>
    <row r="19" spans="1:3" ht="15.5" customHeight="1" x14ac:dyDescent="0.35">
      <c r="B19" s="54"/>
      <c r="C19" s="54"/>
    </row>
    <row r="20" spans="1:3" ht="15.5" customHeight="1" x14ac:dyDescent="0.35">
      <c r="B20" s="54"/>
      <c r="C20" s="54"/>
    </row>
    <row r="21" spans="1:3" ht="15.5" customHeight="1" x14ac:dyDescent="0.35">
      <c r="B21" s="5"/>
      <c r="C21" s="5"/>
    </row>
    <row r="22" spans="1:3" ht="15.5" customHeight="1" x14ac:dyDescent="0.35">
      <c r="B22" s="55" t="s">
        <v>101</v>
      </c>
      <c r="C22" s="55"/>
    </row>
    <row r="23" spans="1:3" ht="15.5" customHeight="1" x14ac:dyDescent="0.35">
      <c r="B23" s="54" t="str">
        <f>IF(C4="Yes","Relaxations/ exemptions from certain paragraphs of AS 10, 11, 15, 19, 22, 26, 27","No")</f>
        <v>Relaxations/ exemptions from certain paragraphs of AS 10, 11, 15, 19, 22, 26, 27</v>
      </c>
      <c r="C23" s="54"/>
    </row>
    <row r="24" spans="1:3" ht="15.5" customHeight="1" x14ac:dyDescent="0.35">
      <c r="B24" s="54"/>
      <c r="C24" s="54"/>
    </row>
    <row r="25" spans="1:3" ht="15.5" customHeight="1" x14ac:dyDescent="0.35">
      <c r="B25" s="5"/>
      <c r="C25" s="5"/>
    </row>
    <row r="26" spans="1:3" ht="15.5" customHeight="1" x14ac:dyDescent="0.35">
      <c r="B26" s="5"/>
      <c r="C26" s="5"/>
    </row>
    <row r="27" spans="1:3" x14ac:dyDescent="0.35">
      <c r="A27" s="53" t="s">
        <v>115</v>
      </c>
      <c r="B27" s="53"/>
      <c r="C27" s="53"/>
    </row>
    <row r="28" spans="1:3" x14ac:dyDescent="0.35">
      <c r="A28" s="53"/>
      <c r="B28" s="53"/>
      <c r="C28" s="53"/>
    </row>
    <row r="29" spans="1:3" x14ac:dyDescent="0.35">
      <c r="A29" s="53"/>
      <c r="B29" s="53"/>
      <c r="C29" s="53"/>
    </row>
    <row r="30" spans="1:3" x14ac:dyDescent="0.35">
      <c r="A30" s="53"/>
      <c r="B30" s="53"/>
      <c r="C30" s="53"/>
    </row>
    <row r="31" spans="1:3" x14ac:dyDescent="0.35">
      <c r="A31" s="53"/>
      <c r="B31" s="53"/>
      <c r="C31" s="53"/>
    </row>
    <row r="32" spans="1:3" x14ac:dyDescent="0.35">
      <c r="A32" s="53"/>
      <c r="B32" s="53"/>
      <c r="C32" s="53"/>
    </row>
  </sheetData>
  <sheetProtection algorithmName="SHA-512" hashValue="hyjfd922K75yOBguaKjH3qPO6zlIRqwtUoGiqPQWCX+uzXuAwn3itGagjYdIRPhVewNQq1DqxpdSvo+dfxln/Q==" saltValue="f8BucelJ8/uiP7nraRxTqA==" spinCount="100000" sheet="1" selectLockedCells="1"/>
  <mergeCells count="4">
    <mergeCell ref="A27:C32"/>
    <mergeCell ref="B18:C20"/>
    <mergeCell ref="B23:C24"/>
    <mergeCell ref="B22:C22"/>
  </mergeCells>
  <pageMargins left="0.7" right="0.7" top="0.75" bottom="0.75" header="0.3" footer="0.3"/>
  <pageSetup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2" operator="containsText" id="{62A260E0-98AC-4FDD-8ACE-553FDC24BEA2}">
            <xm:f>NOT(ISERROR(SEARCH("Yes",C4)))</xm:f>
            <xm:f>"Yes"</xm:f>
            <x14:dxf>
              <fill>
                <patternFill>
                  <bgColor theme="4" tint="0.39994506668294322"/>
                </patternFill>
              </fill>
            </x14:dxf>
          </x14:cfRule>
          <xm:sqref>C4:C5 C8:C9 C12:C17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62A0-F80A-4329-B3C5-9A4E612FDF08}">
  <dimension ref="A1:G71"/>
  <sheetViews>
    <sheetView zoomScale="55" zoomScaleNormal="55" workbookViewId="0">
      <selection activeCell="B3" sqref="B3:G3"/>
    </sheetView>
  </sheetViews>
  <sheetFormatPr defaultColWidth="9.1796875" defaultRowHeight="14.5" x14ac:dyDescent="0.35"/>
  <cols>
    <col min="1" max="1" width="2.7265625" style="34" customWidth="1"/>
    <col min="2" max="2" width="4.1796875" style="34" customWidth="1"/>
    <col min="3" max="3" width="22.1796875" style="34" customWidth="1"/>
    <col min="4" max="4" width="21.1796875" style="34" customWidth="1"/>
    <col min="5" max="5" width="24.453125" style="34" customWidth="1"/>
    <col min="6" max="6" width="24.54296875" style="34" customWidth="1"/>
    <col min="7" max="7" width="23.1796875" style="34" customWidth="1"/>
    <col min="8" max="16384" width="9.1796875" style="34"/>
  </cols>
  <sheetData>
    <row r="1" spans="1:7" x14ac:dyDescent="0.35">
      <c r="B1" s="56" t="s">
        <v>89</v>
      </c>
      <c r="C1" s="56"/>
      <c r="D1" s="56"/>
      <c r="E1" s="57"/>
      <c r="F1" s="57"/>
    </row>
    <row r="2" spans="1:7" x14ac:dyDescent="0.35">
      <c r="B2" s="35"/>
      <c r="C2" s="35"/>
      <c r="D2" s="35"/>
      <c r="E2" s="36"/>
      <c r="F2" s="36"/>
    </row>
    <row r="3" spans="1:7" ht="29.5" customHeight="1" x14ac:dyDescent="0.35">
      <c r="A3" s="37" t="s">
        <v>71</v>
      </c>
      <c r="B3" s="63" t="s">
        <v>90</v>
      </c>
      <c r="C3" s="63"/>
      <c r="D3" s="63"/>
      <c r="E3" s="63"/>
      <c r="F3" s="63"/>
      <c r="G3" s="63"/>
    </row>
    <row r="4" spans="1:7" x14ac:dyDescent="0.35">
      <c r="A4" s="37"/>
      <c r="B4" s="44"/>
      <c r="C4" s="44"/>
      <c r="D4" s="44"/>
      <c r="E4" s="44"/>
      <c r="F4" s="44"/>
      <c r="G4" s="44"/>
    </row>
    <row r="5" spans="1:7" x14ac:dyDescent="0.35">
      <c r="A5" s="37"/>
      <c r="B5" s="59" t="s">
        <v>104</v>
      </c>
      <c r="C5" s="59"/>
      <c r="D5" s="60" t="s">
        <v>106</v>
      </c>
      <c r="E5" s="60"/>
      <c r="F5" s="60"/>
      <c r="G5" s="60"/>
    </row>
    <row r="6" spans="1:7" x14ac:dyDescent="0.35">
      <c r="A6" s="37"/>
      <c r="B6" s="44"/>
      <c r="C6" s="44"/>
      <c r="D6" s="44"/>
      <c r="E6" s="44"/>
      <c r="F6" s="44"/>
      <c r="G6" s="44"/>
    </row>
    <row r="7" spans="1:7" x14ac:dyDescent="0.35">
      <c r="C7" s="38"/>
      <c r="D7" s="38"/>
      <c r="E7" s="39"/>
    </row>
    <row r="8" spans="1:7" x14ac:dyDescent="0.35">
      <c r="B8" s="37" t="s">
        <v>91</v>
      </c>
      <c r="C8" s="40" t="s">
        <v>110</v>
      </c>
      <c r="D8" s="38"/>
      <c r="E8" s="39"/>
    </row>
    <row r="9" spans="1:7" x14ac:dyDescent="0.35">
      <c r="C9" s="39"/>
      <c r="D9" s="38"/>
      <c r="E9" s="39"/>
    </row>
    <row r="10" spans="1:7" ht="14.5" customHeight="1" x14ac:dyDescent="0.35">
      <c r="C10" s="53" t="s">
        <v>92</v>
      </c>
      <c r="D10" s="53"/>
      <c r="E10" s="53"/>
      <c r="F10" s="53"/>
      <c r="G10" s="53"/>
    </row>
    <row r="11" spans="1:7" x14ac:dyDescent="0.35">
      <c r="C11" s="53"/>
      <c r="D11" s="53"/>
      <c r="E11" s="53"/>
      <c r="F11" s="53"/>
      <c r="G11" s="53"/>
    </row>
    <row r="12" spans="1:7" x14ac:dyDescent="0.35">
      <c r="C12" s="58" t="s">
        <v>93</v>
      </c>
      <c r="D12" s="58"/>
      <c r="E12" s="58"/>
      <c r="F12" s="58"/>
      <c r="G12" s="58"/>
    </row>
    <row r="13" spans="1:7" ht="14.5" customHeight="1" x14ac:dyDescent="0.35">
      <c r="C13" s="58" t="s">
        <v>107</v>
      </c>
      <c r="D13" s="58"/>
      <c r="E13" s="58"/>
      <c r="F13" s="58"/>
      <c r="G13" s="58"/>
    </row>
    <row r="14" spans="1:7" x14ac:dyDescent="0.35">
      <c r="C14" s="58"/>
      <c r="D14" s="58"/>
      <c r="E14" s="58"/>
      <c r="F14" s="58"/>
      <c r="G14" s="58"/>
    </row>
    <row r="15" spans="1:7" ht="28" customHeight="1" x14ac:dyDescent="0.35">
      <c r="C15" s="58" t="s">
        <v>108</v>
      </c>
      <c r="D15" s="58"/>
      <c r="E15" s="58"/>
      <c r="F15" s="58"/>
      <c r="G15" s="58"/>
    </row>
    <row r="16" spans="1:7" x14ac:dyDescent="0.35">
      <c r="C16" s="58" t="s">
        <v>94</v>
      </c>
      <c r="D16" s="58"/>
      <c r="E16" s="58"/>
      <c r="F16" s="58"/>
      <c r="G16" s="58"/>
    </row>
    <row r="17" spans="1:7" x14ac:dyDescent="0.35">
      <c r="C17" s="38"/>
      <c r="D17" s="38"/>
      <c r="E17" s="39"/>
    </row>
    <row r="18" spans="1:7" ht="14.5" customHeight="1" x14ac:dyDescent="0.35">
      <c r="B18" s="33"/>
      <c r="C18" s="53" t="s">
        <v>95</v>
      </c>
      <c r="D18" s="53"/>
      <c r="E18" s="53"/>
      <c r="F18" s="53"/>
      <c r="G18" s="53"/>
    </row>
    <row r="19" spans="1:7" x14ac:dyDescent="0.35">
      <c r="B19" s="33"/>
      <c r="C19" s="53"/>
      <c r="D19" s="53"/>
      <c r="E19" s="53"/>
      <c r="F19" s="53"/>
      <c r="G19" s="53"/>
    </row>
    <row r="20" spans="1:7" x14ac:dyDescent="0.35">
      <c r="B20" s="33"/>
      <c r="C20" s="33"/>
      <c r="D20" s="33"/>
      <c r="E20" s="33"/>
      <c r="F20" s="33"/>
      <c r="G20" s="33"/>
    </row>
    <row r="21" spans="1:7" x14ac:dyDescent="0.35">
      <c r="B21" s="37" t="s">
        <v>96</v>
      </c>
      <c r="C21" s="58" t="s">
        <v>97</v>
      </c>
      <c r="D21" s="58"/>
      <c r="E21" s="58"/>
      <c r="F21" s="58"/>
      <c r="G21" s="58"/>
    </row>
    <row r="22" spans="1:7" x14ac:dyDescent="0.35">
      <c r="B22" s="33"/>
      <c r="C22" s="33"/>
      <c r="D22" s="33"/>
      <c r="E22" s="33"/>
      <c r="F22" s="33"/>
      <c r="G22" s="33"/>
    </row>
    <row r="23" spans="1:7" x14ac:dyDescent="0.35">
      <c r="B23" s="33"/>
      <c r="C23" s="39"/>
      <c r="D23" s="39"/>
      <c r="E23" s="39"/>
      <c r="F23" s="39"/>
      <c r="G23" s="39"/>
    </row>
    <row r="24" spans="1:7" x14ac:dyDescent="0.35">
      <c r="A24" s="37" t="s">
        <v>72</v>
      </c>
      <c r="B24" s="62" t="s">
        <v>73</v>
      </c>
      <c r="C24" s="62"/>
      <c r="D24" s="62"/>
      <c r="E24" s="62"/>
      <c r="F24" s="62"/>
    </row>
    <row r="25" spans="1:7" x14ac:dyDescent="0.35">
      <c r="B25" s="58" t="s">
        <v>74</v>
      </c>
      <c r="C25" s="58"/>
      <c r="E25" s="33"/>
      <c r="F25" s="33"/>
    </row>
    <row r="26" spans="1:7" x14ac:dyDescent="0.35">
      <c r="B26" s="61" t="s">
        <v>75</v>
      </c>
      <c r="C26" s="61"/>
      <c r="D26" s="61"/>
      <c r="E26" s="61"/>
      <c r="F26" s="33"/>
    </row>
    <row r="27" spans="1:7" x14ac:dyDescent="0.35">
      <c r="B27" s="39"/>
      <c r="C27" s="39"/>
      <c r="D27" s="39"/>
      <c r="E27" s="33"/>
      <c r="F27" s="33"/>
    </row>
    <row r="28" spans="1:7" ht="15" customHeight="1" x14ac:dyDescent="0.35">
      <c r="A28" s="37" t="s">
        <v>76</v>
      </c>
      <c r="B28" s="62" t="s">
        <v>77</v>
      </c>
      <c r="C28" s="62"/>
      <c r="D28" s="62"/>
      <c r="E28" s="62"/>
      <c r="F28" s="62"/>
    </row>
    <row r="30" spans="1:7" ht="15" customHeight="1" x14ac:dyDescent="0.35">
      <c r="B30" s="64" t="s">
        <v>78</v>
      </c>
      <c r="C30" s="64"/>
      <c r="D30" s="64"/>
      <c r="E30" s="58" t="s">
        <v>111</v>
      </c>
      <c r="F30" s="58"/>
    </row>
    <row r="31" spans="1:7" x14ac:dyDescent="0.35">
      <c r="B31" s="64" t="s">
        <v>79</v>
      </c>
      <c r="C31" s="64"/>
      <c r="D31" s="64"/>
      <c r="E31" s="58" t="s">
        <v>80</v>
      </c>
      <c r="F31" s="58"/>
    </row>
    <row r="33" spans="1:6" x14ac:dyDescent="0.35">
      <c r="A33" s="37" t="s">
        <v>81</v>
      </c>
      <c r="B33" s="62" t="s">
        <v>82</v>
      </c>
      <c r="C33" s="62"/>
      <c r="D33" s="62"/>
      <c r="E33" s="62"/>
      <c r="F33" s="62"/>
    </row>
    <row r="34" spans="1:6" x14ac:dyDescent="0.35">
      <c r="B34" s="36" t="s">
        <v>83</v>
      </c>
    </row>
    <row r="35" spans="1:6" ht="29.25" customHeight="1" x14ac:dyDescent="0.35">
      <c r="B35" s="58" t="s">
        <v>84</v>
      </c>
      <c r="C35" s="58"/>
      <c r="D35" s="58"/>
      <c r="E35" s="58" t="s">
        <v>112</v>
      </c>
      <c r="F35" s="58"/>
    </row>
    <row r="37" spans="1:6" x14ac:dyDescent="0.35">
      <c r="A37" s="37" t="s">
        <v>85</v>
      </c>
      <c r="B37" s="35" t="s">
        <v>86</v>
      </c>
    </row>
    <row r="38" spans="1:6" x14ac:dyDescent="0.35">
      <c r="B38" s="43" t="s">
        <v>87</v>
      </c>
    </row>
    <row r="39" spans="1:6" x14ac:dyDescent="0.35">
      <c r="B39"/>
      <c r="F39" s="36"/>
    </row>
    <row r="40" spans="1:6" x14ac:dyDescent="0.35">
      <c r="D40" s="45"/>
      <c r="F40" s="36"/>
    </row>
    <row r="41" spans="1:6" x14ac:dyDescent="0.35">
      <c r="F41" s="36"/>
    </row>
    <row r="42" spans="1:6" x14ac:dyDescent="0.35">
      <c r="B42"/>
      <c r="F42" s="36"/>
    </row>
    <row r="43" spans="1:6" x14ac:dyDescent="0.35">
      <c r="F43" s="36"/>
    </row>
    <row r="44" spans="1:6" x14ac:dyDescent="0.35">
      <c r="F44" s="36"/>
    </row>
    <row r="45" spans="1:6" x14ac:dyDescent="0.35">
      <c r="F45" s="36"/>
    </row>
    <row r="46" spans="1:6" x14ac:dyDescent="0.35">
      <c r="E46"/>
      <c r="F46" s="36"/>
    </row>
    <row r="47" spans="1:6" x14ac:dyDescent="0.35">
      <c r="F47" s="36"/>
    </row>
    <row r="48" spans="1:6" x14ac:dyDescent="0.35">
      <c r="F48" s="36"/>
    </row>
    <row r="49" spans="6:6" x14ac:dyDescent="0.35">
      <c r="F49" s="36"/>
    </row>
    <row r="50" spans="6:6" x14ac:dyDescent="0.35">
      <c r="F50" s="36"/>
    </row>
    <row r="51" spans="6:6" x14ac:dyDescent="0.35">
      <c r="F51" s="36"/>
    </row>
    <row r="52" spans="6:6" x14ac:dyDescent="0.35">
      <c r="F52" s="36"/>
    </row>
    <row r="53" spans="6:6" x14ac:dyDescent="0.35">
      <c r="F53" s="36"/>
    </row>
    <row r="54" spans="6:6" x14ac:dyDescent="0.35">
      <c r="F54" s="36"/>
    </row>
    <row r="55" spans="6:6" x14ac:dyDescent="0.35">
      <c r="F55" s="36"/>
    </row>
    <row r="56" spans="6:6" x14ac:dyDescent="0.35">
      <c r="F56" s="36"/>
    </row>
    <row r="57" spans="6:6" x14ac:dyDescent="0.35">
      <c r="F57" s="36"/>
    </row>
    <row r="58" spans="6:6" x14ac:dyDescent="0.35">
      <c r="F58" s="36"/>
    </row>
    <row r="59" spans="6:6" x14ac:dyDescent="0.35">
      <c r="F59" s="36"/>
    </row>
    <row r="60" spans="6:6" x14ac:dyDescent="0.35">
      <c r="F60" s="36"/>
    </row>
    <row r="61" spans="6:6" x14ac:dyDescent="0.35">
      <c r="F61" s="36"/>
    </row>
    <row r="62" spans="6:6" x14ac:dyDescent="0.35">
      <c r="F62" s="36"/>
    </row>
    <row r="63" spans="6:6" x14ac:dyDescent="0.35">
      <c r="F63" s="36"/>
    </row>
    <row r="64" spans="6:6" x14ac:dyDescent="0.35">
      <c r="F64" s="36"/>
    </row>
    <row r="65" spans="2:6" x14ac:dyDescent="0.35">
      <c r="F65" s="36"/>
    </row>
    <row r="66" spans="2:6" x14ac:dyDescent="0.35">
      <c r="F66" s="36"/>
    </row>
    <row r="67" spans="2:6" x14ac:dyDescent="0.35">
      <c r="F67" s="36"/>
    </row>
    <row r="69" spans="2:6" x14ac:dyDescent="0.35">
      <c r="B69" s="43" t="s">
        <v>88</v>
      </c>
    </row>
    <row r="70" spans="2:6" x14ac:dyDescent="0.35">
      <c r="B70"/>
    </row>
    <row r="71" spans="2:6" x14ac:dyDescent="0.35">
      <c r="F71" s="36"/>
    </row>
  </sheetData>
  <sheetProtection algorithmName="SHA-512" hashValue="6Am9gQj5cA9KqarzwJTLr9kyNm7t4JDBPchDdWUmJ0QEXX5woXvsK7jDvki58dWRMzQM+c+Vp+ACFVlTOCRZ8Q==" saltValue="Nvf2nCoLHD1zh5W7GgNgUw==" spinCount="100000" sheet="1" objects="1" scenarios="1"/>
  <mergeCells count="22">
    <mergeCell ref="B33:F33"/>
    <mergeCell ref="B35:D35"/>
    <mergeCell ref="E35:F35"/>
    <mergeCell ref="B3:G3"/>
    <mergeCell ref="C10:G11"/>
    <mergeCell ref="C12:G12"/>
    <mergeCell ref="C13:G14"/>
    <mergeCell ref="B28:F28"/>
    <mergeCell ref="B30:D30"/>
    <mergeCell ref="E30:F30"/>
    <mergeCell ref="B31:D31"/>
    <mergeCell ref="E31:F31"/>
    <mergeCell ref="C21:G21"/>
    <mergeCell ref="B24:F24"/>
    <mergeCell ref="C15:G15"/>
    <mergeCell ref="C16:G16"/>
    <mergeCell ref="B1:F1"/>
    <mergeCell ref="B25:C25"/>
    <mergeCell ref="B5:C5"/>
    <mergeCell ref="D5:G5"/>
    <mergeCell ref="B26:E26"/>
    <mergeCell ref="C18:G19"/>
  </mergeCells>
  <hyperlinks>
    <hyperlink ref="D5" r:id="rId1" xr:uid="{5A1A146D-0AB5-4B7B-B387-FDC31806BD73}"/>
  </hyperlinks>
  <pageMargins left="0.7" right="0.7" top="0.75" bottom="0.75" header="0.3" footer="0.3"/>
  <pageSetup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9143a768-dab0-4350-995c-e21ed8b8437b">2VNR767EZ3UD-2014848577-1520</_dlc_DocId>
    <_dlc_DocIdUrl xmlns="9143a768-dab0-4350-995c-e21ed8b8437b">
      <Url>https://kcmehtaco.sharepoint.com/sites/auditassurance/_layouts/15/DocIdRedir.aspx?ID=2VNR767EZ3UD-2014848577-1520</Url>
      <Description>2VNR767EZ3UD-2014848577-1520</Description>
    </_dlc_DocIdUrl>
    <TaxCatchAll xmlns="9143a768-dab0-4350-995c-e21ed8b8437b" xsi:nil="true"/>
    <lcf76f155ced4ddcb4097134ff3c332f xmlns="d3051001-a656-4193-9fa9-df71f0b5c24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C364879D57C8347908CB20691069190" ma:contentTypeVersion="17" ma:contentTypeDescription="Create a new document." ma:contentTypeScope="" ma:versionID="76df67a4f1623f881b0348d979c85552">
  <xsd:schema xmlns:xsd="http://www.w3.org/2001/XMLSchema" xmlns:xs="http://www.w3.org/2001/XMLSchema" xmlns:p="http://schemas.microsoft.com/office/2006/metadata/properties" xmlns:ns2="9143a768-dab0-4350-995c-e21ed8b8437b" xmlns:ns3="d3051001-a656-4193-9fa9-df71f0b5c245" targetNamespace="http://schemas.microsoft.com/office/2006/metadata/properties" ma:root="true" ma:fieldsID="5efe775cd7acd5939c84c91a8ed0e011" ns2:_="" ns3:_="">
    <xsd:import namespace="9143a768-dab0-4350-995c-e21ed8b8437b"/>
    <xsd:import namespace="d3051001-a656-4193-9fa9-df71f0b5c245"/>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2:SharedWithUsers" minOccurs="0"/>
                <xsd:element ref="ns2:SharedWithDetails" minOccurs="0"/>
                <xsd:element ref="ns2:TaxCatchAll" minOccurs="0"/>
                <xsd:element ref="ns3:MediaServiceDateTaken" minOccurs="0"/>
                <xsd:element ref="ns3:MediaServiceOCR" minOccurs="0"/>
                <xsd:element ref="ns3:MediaServiceGenerationTime" minOccurs="0"/>
                <xsd:element ref="ns3:MediaServiceEventHashCode" minOccurs="0"/>
                <xsd:element ref="ns3:lcf76f155ced4ddcb4097134ff3c332f"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43a768-dab0-4350-995c-e21ed8b8437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97cae61f-b29e-42be-8bd8-75733b804a51}" ma:internalName="TaxCatchAll" ma:showField="CatchAllData" ma:web="9143a768-dab0-4350-995c-e21ed8b8437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051001-a656-4193-9fa9-df71f0b5c24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e142914f-2c0f-4086-8be5-d8609876e46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EA64CA-B233-444C-8C99-B1CDAE15BE90}">
  <ds:schemaRefs>
    <ds:schemaRef ds:uri="http://schemas.microsoft.com/office/2006/metadata/properties"/>
    <ds:schemaRef ds:uri="http://schemas.microsoft.com/office/infopath/2007/PartnerControls"/>
    <ds:schemaRef ds:uri="9143a768-dab0-4350-995c-e21ed8b8437b"/>
    <ds:schemaRef ds:uri="d3051001-a656-4193-9fa9-df71f0b5c245"/>
  </ds:schemaRefs>
</ds:datastoreItem>
</file>

<file path=customXml/itemProps2.xml><?xml version="1.0" encoding="utf-8"?>
<ds:datastoreItem xmlns:ds="http://schemas.openxmlformats.org/officeDocument/2006/customXml" ds:itemID="{EE9F098A-D565-47E8-9A26-C3DD852099CA}">
  <ds:schemaRefs>
    <ds:schemaRef ds:uri="http://schemas.microsoft.com/sharepoint/v3/contenttype/forms"/>
  </ds:schemaRefs>
</ds:datastoreItem>
</file>

<file path=customXml/itemProps3.xml><?xml version="1.0" encoding="utf-8"?>
<ds:datastoreItem xmlns:ds="http://schemas.openxmlformats.org/officeDocument/2006/customXml" ds:itemID="{48D2D15B-0F5C-46C3-B476-4F0809AB7A42}">
  <ds:schemaRefs>
    <ds:schemaRef ds:uri="http://schemas.microsoft.com/sharepoint/events"/>
  </ds:schemaRefs>
</ds:datastoreItem>
</file>

<file path=customXml/itemProps4.xml><?xml version="1.0" encoding="utf-8"?>
<ds:datastoreItem xmlns:ds="http://schemas.openxmlformats.org/officeDocument/2006/customXml" ds:itemID="{C0766288-E29F-4E1B-801C-BABEF84EE2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43a768-dab0-4350-995c-e21ed8b8437b"/>
    <ds:schemaRef ds:uri="d3051001-a656-4193-9fa9-df71f0b5c2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Master</vt:lpstr>
      <vt:lpstr>Input Data</vt:lpstr>
      <vt:lpstr>Result</vt:lpstr>
      <vt:lpstr>Limits</vt:lpstr>
      <vt:lpstr>'Input Data'!Print_Area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2026-03-12T11:32:43Z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0x0101004C364879D57C8347908CB20691069190</vt:lpwstr>
  </property>
  <property fmtid="{D5CDD505-2E9C-101B-9397-08002B2CF9AE}" pid="3" name="_dlc_DocIdItemGuid">
    <vt:lpwstr>5a047444-262f-4120-b026-b486099a39dd</vt:lpwstr>
  </property>
  <property fmtid="{D5CDD505-2E9C-101B-9397-08002B2CF9AE}" pid="4" name="MediaServiceImageTags">
    <vt:lpwstr/>
  </property>
</Properties>
</file>